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60" windowWidth="15570" windowHeight="12075" activeTab="1"/>
  </bookViews>
  <sheets>
    <sheet name="Доходы" sheetId="1" r:id="rId1"/>
    <sheet name="Расходы" sheetId="2" r:id="rId2"/>
  </sheets>
  <externalReferences>
    <externalReference r:id="rId3"/>
  </externalReferences>
  <definedNames>
    <definedName name="_xlnm.Print_Titles" localSheetId="0">Доходы!$9:$15</definedName>
    <definedName name="_xlnm.Print_Titles" localSheetId="1">Расходы!$4:$6</definedName>
    <definedName name="_xlnm.Print_Area" localSheetId="1">Расходы!$A$1:$F$77</definedName>
  </definedNames>
  <calcPr calcId="144525"/>
</workbook>
</file>

<file path=xl/calcChain.xml><?xml version="1.0" encoding="utf-8"?>
<calcChain xmlns="http://schemas.openxmlformats.org/spreadsheetml/2006/main">
  <c r="E76" i="2" l="1"/>
  <c r="D76" i="2"/>
  <c r="F75" i="2"/>
  <c r="F74" i="2"/>
  <c r="E73" i="2"/>
  <c r="F73" i="2" s="1"/>
  <c r="D73" i="2"/>
  <c r="D72" i="2"/>
  <c r="F71" i="2"/>
  <c r="F70" i="2"/>
  <c r="F69" i="2"/>
  <c r="E68" i="2"/>
  <c r="D68" i="2"/>
  <c r="F68" i="2" s="1"/>
  <c r="E67" i="2"/>
  <c r="F65" i="2"/>
  <c r="E64" i="2"/>
  <c r="E63" i="2" s="1"/>
  <c r="D64" i="2"/>
  <c r="D63" i="2" s="1"/>
  <c r="D62" i="2" s="1"/>
  <c r="F61" i="2"/>
  <c r="E60" i="2"/>
  <c r="E59" i="2" s="1"/>
  <c r="D60" i="2"/>
  <c r="F60" i="2" s="1"/>
  <c r="F56" i="2"/>
  <c r="E55" i="2"/>
  <c r="F55" i="2" s="1"/>
  <c r="D55" i="2"/>
  <c r="D54" i="2"/>
  <c r="D53" i="2" s="1"/>
  <c r="F52" i="2"/>
  <c r="E51" i="2"/>
  <c r="F51" i="2" s="1"/>
  <c r="D51" i="2"/>
  <c r="D50" i="2"/>
  <c r="D49" i="2" s="1"/>
  <c r="D48" i="2" s="1"/>
  <c r="F47" i="2"/>
  <c r="E46" i="2"/>
  <c r="D46" i="2"/>
  <c r="F46" i="2" s="1"/>
  <c r="E45" i="2"/>
  <c r="F42" i="2"/>
  <c r="E41" i="2"/>
  <c r="F41" i="2" s="1"/>
  <c r="D41" i="2"/>
  <c r="D40" i="2"/>
  <c r="D39" i="2" s="1"/>
  <c r="F38" i="2"/>
  <c r="E37" i="2"/>
  <c r="F37" i="2" s="1"/>
  <c r="D37" i="2"/>
  <c r="D36" i="2"/>
  <c r="F35" i="2"/>
  <c r="F34" i="2"/>
  <c r="E34" i="2"/>
  <c r="D34" i="2"/>
  <c r="D33" i="2" s="1"/>
  <c r="E33" i="2"/>
  <c r="F33" i="2" s="1"/>
  <c r="F32" i="2"/>
  <c r="F31" i="2"/>
  <c r="F30" i="2"/>
  <c r="E29" i="2"/>
  <c r="F29" i="2" s="1"/>
  <c r="D29" i="2"/>
  <c r="D28" i="2"/>
  <c r="F27" i="2"/>
  <c r="F26" i="2"/>
  <c r="F25" i="2"/>
  <c r="E24" i="2"/>
  <c r="D24" i="2"/>
  <c r="F24" i="2" s="1"/>
  <c r="E23" i="2"/>
  <c r="F21" i="2"/>
  <c r="F20" i="2"/>
  <c r="F19" i="2"/>
  <c r="E18" i="2"/>
  <c r="D18" i="2"/>
  <c r="F18" i="2" s="1"/>
  <c r="E17" i="2"/>
  <c r="F54" i="1"/>
  <c r="E53" i="1"/>
  <c r="F53" i="1" s="1"/>
  <c r="D53" i="1"/>
  <c r="D52" i="1" s="1"/>
  <c r="E52" i="1"/>
  <c r="F52" i="1" s="1"/>
  <c r="F51" i="1"/>
  <c r="E50" i="1"/>
  <c r="F50" i="1" s="1"/>
  <c r="D50" i="1"/>
  <c r="F49" i="1"/>
  <c r="E48" i="1"/>
  <c r="F48" i="1" s="1"/>
  <c r="D48" i="1"/>
  <c r="D47" i="1"/>
  <c r="D46" i="1" s="1"/>
  <c r="D45" i="1" s="1"/>
  <c r="F44" i="1"/>
  <c r="E43" i="1"/>
  <c r="D43" i="1"/>
  <c r="F43" i="1" s="1"/>
  <c r="F42" i="1"/>
  <c r="E41" i="1"/>
  <c r="D41" i="1"/>
  <c r="F41" i="1" s="1"/>
  <c r="E40" i="1"/>
  <c r="F39" i="1"/>
  <c r="E38" i="1"/>
  <c r="F38" i="1" s="1"/>
  <c r="D38" i="1"/>
  <c r="D37" i="1"/>
  <c r="F35" i="1"/>
  <c r="E34" i="1"/>
  <c r="F34" i="1" s="1"/>
  <c r="D34" i="1"/>
  <c r="F33" i="1"/>
  <c r="E32" i="1"/>
  <c r="F32" i="1" s="1"/>
  <c r="D32" i="1"/>
  <c r="F31" i="1"/>
  <c r="E30" i="1"/>
  <c r="F30" i="1" s="1"/>
  <c r="D30" i="1"/>
  <c r="F29" i="1"/>
  <c r="E28" i="1"/>
  <c r="F28" i="1" s="1"/>
  <c r="D28" i="1"/>
  <c r="D27" i="1"/>
  <c r="D26" i="1" s="1"/>
  <c r="F25" i="1"/>
  <c r="D24" i="1"/>
  <c r="F24" i="1" s="1"/>
  <c r="F23" i="1"/>
  <c r="F22" i="1"/>
  <c r="E22" i="1"/>
  <c r="D22" i="1"/>
  <c r="D21" i="1" s="1"/>
  <c r="D20" i="1" s="1"/>
  <c r="E21" i="1"/>
  <c r="F64" i="2" l="1"/>
  <c r="F63" i="2"/>
  <c r="D17" i="2"/>
  <c r="D16" i="2" s="1"/>
  <c r="D23" i="2"/>
  <c r="D22" i="2" s="1"/>
  <c r="E40" i="2"/>
  <c r="D45" i="2"/>
  <c r="D44" i="2" s="1"/>
  <c r="D43" i="2" s="1"/>
  <c r="E54" i="2"/>
  <c r="D59" i="2"/>
  <c r="D58" i="2" s="1"/>
  <c r="D57" i="2" s="1"/>
  <c r="E62" i="2"/>
  <c r="F62" i="2" s="1"/>
  <c r="D67" i="2"/>
  <c r="D66" i="2" s="1"/>
  <c r="E16" i="2"/>
  <c r="E22" i="2"/>
  <c r="F22" i="2" s="1"/>
  <c r="E28" i="2"/>
  <c r="F28" i="2" s="1"/>
  <c r="E36" i="2"/>
  <c r="F36" i="2" s="1"/>
  <c r="E44" i="2"/>
  <c r="E50" i="2"/>
  <c r="E58" i="2"/>
  <c r="E66" i="2"/>
  <c r="F66" i="2" s="1"/>
  <c r="E72" i="2"/>
  <c r="F72" i="2" s="1"/>
  <c r="F21" i="1"/>
  <c r="F40" i="1"/>
  <c r="E20" i="1"/>
  <c r="E27" i="1"/>
  <c r="D40" i="1"/>
  <c r="D36" i="1" s="1"/>
  <c r="D19" i="1" s="1"/>
  <c r="D17" i="1" s="1"/>
  <c r="E37" i="1"/>
  <c r="E47" i="1"/>
  <c r="F50" i="2" l="1"/>
  <c r="E49" i="2"/>
  <c r="F23" i="2"/>
  <c r="D15" i="2"/>
  <c r="D13" i="2" s="1"/>
  <c r="F67" i="2"/>
  <c r="F59" i="2"/>
  <c r="F44" i="2"/>
  <c r="E43" i="2"/>
  <c r="F43" i="2" s="1"/>
  <c r="F16" i="2"/>
  <c r="F54" i="2"/>
  <c r="E53" i="2"/>
  <c r="F53" i="2" s="1"/>
  <c r="F58" i="2"/>
  <c r="E57" i="2"/>
  <c r="F57" i="2" s="1"/>
  <c r="F40" i="2"/>
  <c r="E39" i="2"/>
  <c r="F39" i="2" s="1"/>
  <c r="F17" i="2"/>
  <c r="F45" i="2"/>
  <c r="F37" i="1"/>
  <c r="E36" i="1"/>
  <c r="F36" i="1" s="1"/>
  <c r="F27" i="1"/>
  <c r="E26" i="1"/>
  <c r="F26" i="1" s="1"/>
  <c r="F47" i="1"/>
  <c r="E46" i="1"/>
  <c r="F20" i="1"/>
  <c r="E19" i="1"/>
  <c r="F49" i="2" l="1"/>
  <c r="E48" i="2"/>
  <c r="F48" i="2" s="1"/>
  <c r="E15" i="2"/>
  <c r="F46" i="1"/>
  <c r="E45" i="1"/>
  <c r="F45" i="1" s="1"/>
  <c r="F19" i="1"/>
  <c r="E17" i="1"/>
  <c r="F17" i="1" s="1"/>
  <c r="F15" i="2" l="1"/>
  <c r="E13" i="2"/>
  <c r="F13" i="2" s="1"/>
</calcChain>
</file>

<file path=xl/sharedStrings.xml><?xml version="1.0" encoding="utf-8"?>
<sst xmlns="http://schemas.openxmlformats.org/spreadsheetml/2006/main" count="326" uniqueCount="192">
  <si>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</si>
  <si>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</si>
  <si>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</si>
  <si>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</si>
  <si>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</si>
  <si>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</si>
  <si>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</si>
  <si>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</si>
  <si>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</si>
  <si>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</si>
  <si>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</si>
  <si>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</si>
  <si>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</si>
  <si>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</si>
  <si>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</si>
  <si>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</si>
  <si>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</si>
  <si>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</si>
  <si>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</si>
  <si>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182 10102010010000110</t>
  </si>
  <si>
    <t>182 10102010011000110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</si>
  <si>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</si>
  <si>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</si>
  <si>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</si>
  <si>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</si>
  <si>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</si>
  <si>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</si>
  <si>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182 10600000000000000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</si>
  <si>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</si>
  <si>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</si>
  <si>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</si>
  <si>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</si>
  <si>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</si>
  <si>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</si>
  <si>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БЕЗВОЗМЕЗДНЫЕ ПОСТУПЛЕНИЯ</t>
  </si>
  <si>
    <t>887 20000000000000000</t>
  </si>
  <si>
    <t>БЕЗВОЗМЕЗДНЫЕ ПОСТУПЛЕНИЯ ОТ ДРУГИХ БЮДЖЕТОВ БЮДЖЕТНОЙ СИСТЕМЫ РОССИЙСКОЙ ФЕДЕРАЦИИ</t>
  </si>
  <si>
    <t>887 20200000000000000</t>
  </si>
  <si>
    <t>Дотации бюджетам бюджетной системы Российской Федерации</t>
  </si>
  <si>
    <t>Прочие дотации</t>
  </si>
  <si>
    <t>Прочие дотации бюджетам сельских поселений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</si>
  <si>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</si>
  <si>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</si>
  <si>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</si>
  <si>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</si>
  <si>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</si>
  <si>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</si>
  <si>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</si>
  <si>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</si>
  <si>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</si>
  <si>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</si>
  <si>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</si>
  <si>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</si>
  <si>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</si>
  <si>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</si>
  <si>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</si>
  <si>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</si>
  <si>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</si>
  <si>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</si>
  <si>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</si>
  <si>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</si>
  <si>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</si>
  <si>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Иные бюджетные ассигнования</t>
  </si>
  <si>
    <t>Уплата налогов, сборов и иных платежей</t>
  </si>
  <si>
    <t>Уплата иных платежей</t>
  </si>
  <si>
    <t>Резервные средства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</si>
  <si>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</si>
  <si>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</si>
  <si>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</si>
  <si>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</si>
  <si>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</si>
  <si>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</si>
  <si>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</si>
  <si>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</si>
  <si>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</si>
  <si>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</si>
  <si>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</si>
  <si>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</si>
  <si>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</si>
  <si>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</si>
  <si>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</si>
  <si>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</si>
  <si>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</si>
  <si>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</si>
  <si>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</si>
  <si>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</si>
  <si>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</si>
  <si>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</si>
  <si>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НАЦИОНАЛЬНАЯ БЕЗОПАСНОСТЬ И ПРАВООХРАНИТЕЛЬНАЯ ДЕЯТЕЛЬНОСТЬ</t>
  </si>
  <si>
    <t xml:space="preserve">000 0300 0000000000 000 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</si>
  <si>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</si>
  <si>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</si>
  <si>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</si>
  <si>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</si>
  <si>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</si>
  <si>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</si>
  <si>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</si>
  <si>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</si>
  <si>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</si>
  <si>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</si>
  <si>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</si>
  <si>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</si>
  <si>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</si>
  <si>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</si>
  <si>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</si>
  <si>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</si>
  <si>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</si>
  <si>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</si>
  <si>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</si>
  <si>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</si>
  <si>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</si>
  <si>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</si>
  <si>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</si>
  <si>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</si>
  <si>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</si>
  <si>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</si>
  <si>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</si>
  <si>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</si>
  <si>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>887 20210000000000150</t>
  </si>
  <si>
    <t>887 20219999000000150</t>
  </si>
  <si>
    <t>887 20219999100000150</t>
  </si>
  <si>
    <t>887 20240000000000150</t>
  </si>
  <si>
    <t>887 20249999000000150</t>
  </si>
  <si>
    <t>887 20249999100000150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</si>
  <si>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</si>
  <si>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</si>
  <si>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</si>
  <si>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</si>
  <si>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000 0102 0000000000 122 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</si>
  <si>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</si>
  <si>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</si>
  <si>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</si>
  <si>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Жилищное хозяйство</t>
  </si>
  <si>
    <t xml:space="preserve">000 0501 0000000000 000 </t>
  </si>
  <si>
    <t xml:space="preserve">000 0501 0000000000 400 </t>
  </si>
  <si>
    <t xml:space="preserve">000 0501 0000000000 410 </t>
  </si>
  <si>
    <t xml:space="preserve">000 0501 0000000000 412 </t>
  </si>
  <si>
    <t>% исполнения</t>
  </si>
  <si>
    <t>Приложение 1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</si>
  <si>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</si>
  <si>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</si>
  <si>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887 20216001000000150</t>
  </si>
  <si>
    <t>887 20216001100000150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</si>
  <si>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</si>
  <si>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</si>
  <si>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</si>
  <si>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</si>
  <si>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</si>
  <si>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</si>
  <si>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</si>
  <si>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182 10606040000000110</t>
  </si>
  <si>
    <t>182 10606043100000110</t>
  </si>
  <si>
    <t>Закупка энергетических ресурсов</t>
  </si>
  <si>
    <t xml:space="preserve">000 0104 0000000000 247 </t>
  </si>
  <si>
    <t>Другие общегосударственные вопросы</t>
  </si>
  <si>
    <t xml:space="preserve">000 0113 0000000000 000 </t>
  </si>
  <si>
    <t xml:space="preserve">000 0113 0000000000 200 </t>
  </si>
  <si>
    <t>000 0113 0000000000 240</t>
  </si>
  <si>
    <t xml:space="preserve">000 0113 0000000000 244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</si>
  <si>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</si>
  <si>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</si>
  <si>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</si>
  <si>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</si>
  <si>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>000 0502 0000000000 244</t>
  </si>
  <si>
    <t xml:space="preserve">000 0503 0000000000 247 </t>
  </si>
  <si>
    <t>Защита населения и территории от чрезвычайных ситуаций природного и техногенного характера, пожарная безопасность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</si>
  <si>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</si>
  <si>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</si>
  <si>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</si>
  <si>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</si>
  <si>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</si>
  <si>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</si>
  <si>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</si>
  <si>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</si>
  <si>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</si>
  <si>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</si>
  <si>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182 10300000000000000</t>
  </si>
  <si>
    <t>182 10302000010000110</t>
  </si>
  <si>
    <t>182 10302230010000110</t>
  </si>
  <si>
    <t>182 10302231010000110</t>
  </si>
  <si>
    <t>182 10302240010000110</t>
  </si>
  <si>
    <t>182 10302241010000110</t>
  </si>
  <si>
    <t>182 10302250010000110</t>
  </si>
  <si>
    <t>182 10302251010000110</t>
  </si>
  <si>
    <t>182 10302260010000110</t>
  </si>
  <si>
    <t>182 10302261010000110</t>
  </si>
  <si>
    <t>Неисполненные назначения</t>
  </si>
  <si>
    <t>Закупка товаров, работ и услуг в целях капитального ремонта государственного (муниципального) имущества</t>
  </si>
  <si>
    <t xml:space="preserve">000 0503 0000000000 243 </t>
  </si>
  <si>
    <t>О принятии к сведению отчета об исполнении бюджета поселка Муторай за 1 квартал 2024г.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</si>
  <si>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</si>
  <si>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 Решению № 05-р     от  08.05..2024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</si>
</sst>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1"/>
      <color theme="1"/>
      <name val="Calibri"/>
      <family val="2"/>
      <charset val="204"/>
      <scheme val="minor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3" fillId="0" borderId="0" xfId="1" applyFont="1" applyBorder="1" applyAlignment="1" applyProtection="1">
      <alignment horizontal="center"/>
    </xf>
    <xf numFmtId="0" fontId="0" fillId="0" borderId="0" xfId="0" applyBorder="1"/>
    <xf numFmtId="49" fontId="3" fillId="0" borderId="0" xfId="1" applyNumberFormat="1" applyFont="1" applyBorder="1" applyAlignment="1" applyProtection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3" applyFont="1" applyBorder="1" applyAlignment="1" applyProtection="1"/>
    <xf numFmtId="0" fontId="3" fillId="0" borderId="1" xfId="3" applyFont="1" applyBorder="1" applyAlignment="1" applyProtection="1">
      <alignment horizontal="center" vertical="center"/>
    </xf>
    <xf numFmtId="0" fontId="3" fillId="0" borderId="12" xfId="3" applyFont="1" applyBorder="1" applyAlignment="1" applyProtection="1">
      <alignment horizontal="center" vertical="center"/>
    </xf>
    <xf numFmtId="49" fontId="3" fillId="0" borderId="1" xfId="3" applyNumberFormat="1" applyFont="1" applyBorder="1" applyAlignment="1" applyProtection="1">
      <alignment horizontal="center" vertical="center"/>
    </xf>
    <xf numFmtId="49" fontId="3" fillId="0" borderId="13" xfId="3" applyNumberFormat="1" applyFont="1" applyBorder="1" applyAlignment="1" applyProtection="1">
      <alignment horizontal="center" vertical="center"/>
    </xf>
    <xf numFmtId="49" fontId="3" fillId="0" borderId="14" xfId="3" applyNumberFormat="1" applyFont="1" applyBorder="1" applyAlignment="1" applyProtection="1">
      <alignment horizontal="center" vertical="center"/>
    </xf>
    <xf numFmtId="49" fontId="3" fillId="0" borderId="16" xfId="3" applyNumberFormat="1" applyFont="1" applyBorder="1" applyAlignment="1" applyProtection="1">
      <alignment horizontal="center" wrapText="1"/>
    </xf>
    <xf numFmtId="49" fontId="3" fillId="0" borderId="21" xfId="3" applyNumberFormat="1" applyFont="1" applyBorder="1" applyAlignment="1" applyProtection="1">
      <alignment horizontal="center" wrapText="1"/>
    </xf>
    <xf numFmtId="49" fontId="3" fillId="0" borderId="22" xfId="3" applyNumberFormat="1" applyFont="1" applyBorder="1" applyAlignment="1" applyProtection="1">
      <alignment horizontal="center"/>
    </xf>
    <xf numFmtId="49" fontId="3" fillId="0" borderId="8" xfId="3" applyNumberFormat="1" applyFont="1" applyBorder="1" applyAlignment="1" applyProtection="1">
      <alignment horizontal="center" wrapText="1"/>
    </xf>
    <xf numFmtId="49" fontId="3" fillId="0" borderId="25" xfId="3" applyNumberFormat="1" applyFont="1" applyBorder="1" applyAlignment="1" applyProtection="1">
      <alignment horizontal="center"/>
    </xf>
    <xf numFmtId="0" fontId="3" fillId="0" borderId="27" xfId="3" applyFont="1" applyBorder="1" applyAlignment="1" applyProtection="1">
      <alignment horizontal="center"/>
    </xf>
    <xf numFmtId="49" fontId="3" fillId="0" borderId="27" xfId="3" applyNumberFormat="1" applyFont="1" applyBorder="1" applyAlignment="1" applyProtection="1">
      <alignment horizontal="center" vertical="center"/>
    </xf>
    <xf numFmtId="4" fontId="5" fillId="0" borderId="0" xfId="2" applyNumberFormat="1" applyFont="1" applyBorder="1" applyAlignment="1" applyProtection="1">
      <alignment horizontal="right" vertical="center"/>
    </xf>
    <xf numFmtId="0" fontId="3" fillId="0" borderId="28" xfId="4" applyFont="1" applyBorder="1" applyAlignment="1" applyProtection="1">
      <alignment vertical="center" wrapText="1"/>
    </xf>
    <xf numFmtId="0" fontId="3" fillId="0" borderId="25" xfId="4" applyFont="1" applyBorder="1" applyAlignment="1" applyProtection="1">
      <alignment vertical="center" wrapText="1"/>
    </xf>
    <xf numFmtId="49" fontId="3" fillId="0" borderId="10" xfId="4" applyNumberFormat="1" applyFont="1" applyBorder="1" applyAlignment="1" applyProtection="1">
      <alignment vertical="center"/>
    </xf>
    <xf numFmtId="0" fontId="3" fillId="0" borderId="1" xfId="4" applyFont="1" applyBorder="1" applyAlignment="1" applyProtection="1">
      <alignment horizontal="center" vertical="center"/>
    </xf>
    <xf numFmtId="0" fontId="3" fillId="0" borderId="12" xfId="4" applyFont="1" applyBorder="1" applyAlignment="1" applyProtection="1">
      <alignment horizontal="center" vertical="center"/>
    </xf>
    <xf numFmtId="0" fontId="1" fillId="0" borderId="0" xfId="4"/>
    <xf numFmtId="49" fontId="3" fillId="0" borderId="0" xfId="4" applyNumberFormat="1" applyFont="1" applyBorder="1" applyAlignment="1" applyProtection="1"/>
    <xf numFmtId="0" fontId="4" fillId="0" borderId="0" xfId="4" applyFont="1" applyBorder="1" applyAlignment="1" applyProtection="1">
      <alignment horizontal="left"/>
    </xf>
    <xf numFmtId="0" fontId="4" fillId="0" borderId="0" xfId="4" applyFont="1" applyBorder="1" applyAlignment="1" applyProtection="1"/>
    <xf numFmtId="49" fontId="4" fillId="0" borderId="0" xfId="4" applyNumberFormat="1" applyFont="1" applyBorder="1" applyAlignment="1" applyProtection="1"/>
    <xf numFmtId="49" fontId="5" fillId="0" borderId="29" xfId="4" applyNumberFormat="1" applyFont="1" applyBorder="1" applyAlignment="1" applyProtection="1">
      <alignment horizontal="center" wrapText="1"/>
    </xf>
    <xf numFmtId="49" fontId="5" fillId="0" borderId="25" xfId="4" applyNumberFormat="1" applyFont="1" applyBorder="1" applyAlignment="1" applyProtection="1">
      <alignment horizontal="center"/>
    </xf>
    <xf numFmtId="49" fontId="3" fillId="0" borderId="19" xfId="4" applyNumberFormat="1" applyFont="1" applyBorder="1" applyAlignment="1" applyProtection="1">
      <alignment horizontal="center" wrapText="1"/>
    </xf>
    <xf numFmtId="49" fontId="3" fillId="0" borderId="17" xfId="4" applyNumberFormat="1" applyFont="1" applyBorder="1" applyAlignment="1" applyProtection="1">
      <alignment horizontal="center"/>
    </xf>
    <xf numFmtId="49" fontId="3" fillId="0" borderId="31" xfId="4" applyNumberFormat="1" applyFont="1" applyBorder="1" applyAlignment="1" applyProtection="1">
      <alignment horizontal="center" wrapText="1"/>
    </xf>
    <xf numFmtId="49" fontId="3" fillId="0" borderId="32" xfId="4" applyNumberFormat="1" applyFont="1" applyBorder="1" applyAlignment="1" applyProtection="1">
      <alignment horizontal="center"/>
    </xf>
    <xf numFmtId="0" fontId="2" fillId="0" borderId="0" xfId="3" applyFont="1" applyBorder="1" applyAlignment="1" applyProtection="1">
      <alignment horizontal="center"/>
    </xf>
    <xf numFmtId="49" fontId="3" fillId="0" borderId="18" xfId="3" applyNumberFormat="1" applyFont="1" applyBorder="1" applyAlignment="1" applyProtection="1">
      <alignment horizontal="center"/>
    </xf>
    <xf numFmtId="165" fontId="3" fillId="0" borderId="23" xfId="3" applyNumberFormat="1" applyFont="1" applyBorder="1" applyAlignment="1" applyProtection="1">
      <alignment horizontal="right"/>
    </xf>
    <xf numFmtId="165" fontId="3" fillId="0" borderId="18" xfId="3" applyNumberFormat="1" applyFont="1" applyBorder="1" applyAlignment="1" applyProtection="1">
      <alignment horizontal="right"/>
    </xf>
    <xf numFmtId="165" fontId="3" fillId="0" borderId="9" xfId="3" applyNumberFormat="1" applyFont="1" applyBorder="1" applyAlignment="1" applyProtection="1">
      <alignment horizontal="right"/>
    </xf>
    <xf numFmtId="49" fontId="5" fillId="0" borderId="34" xfId="4" applyNumberFormat="1" applyFont="1" applyBorder="1" applyAlignment="1" applyProtection="1">
      <alignment horizontal="center" wrapText="1"/>
    </xf>
    <xf numFmtId="49" fontId="5" fillId="0" borderId="28" xfId="4" applyNumberFormat="1" applyFont="1" applyBorder="1" applyAlignment="1" applyProtection="1">
      <alignment horizontal="center"/>
    </xf>
    <xf numFmtId="49" fontId="3" fillId="0" borderId="29" xfId="4" applyNumberFormat="1" applyFont="1" applyBorder="1" applyAlignment="1" applyProtection="1">
      <alignment horizontal="center" wrapText="1"/>
    </xf>
    <xf numFmtId="0" fontId="4" fillId="0" borderId="18" xfId="4" applyFont="1" applyBorder="1" applyAlignment="1" applyProtection="1"/>
    <xf numFmtId="0" fontId="4" fillId="0" borderId="18" xfId="4" applyFont="1" applyBorder="1" applyAlignment="1" applyProtection="1">
      <alignment horizontal="center"/>
    </xf>
    <xf numFmtId="49" fontId="5" fillId="0" borderId="18" xfId="4" applyNumberFormat="1" applyFont="1" applyBorder="1" applyAlignment="1" applyProtection="1">
      <alignment horizontal="center" wrapText="1"/>
    </xf>
    <xf numFmtId="49" fontId="5" fillId="0" borderId="18" xfId="4" applyNumberFormat="1" applyFont="1" applyBorder="1" applyAlignment="1" applyProtection="1">
      <alignment horizontal="center"/>
    </xf>
    <xf numFmtId="49" fontId="3" fillId="0" borderId="25" xfId="3" applyNumberFormat="1" applyFont="1" applyBorder="1" applyAlignment="1" applyProtection="1">
      <alignment horizontal="center" vertical="center"/>
    </xf>
    <xf numFmtId="0" fontId="6" fillId="0" borderId="0" xfId="0" applyFont="1" applyBorder="1" applyAlignment="1">
      <alignment vertical="center"/>
    </xf>
    <xf numFmtId="49" fontId="5" fillId="0" borderId="17" xfId="4" applyNumberFormat="1" applyFont="1" applyBorder="1" applyAlignment="1" applyProtection="1">
      <alignment horizontal="center"/>
    </xf>
    <xf numFmtId="49" fontId="7" fillId="0" borderId="25" xfId="4" applyNumberFormat="1" applyFont="1" applyBorder="1" applyAlignment="1" applyProtection="1">
      <alignment horizontal="center"/>
    </xf>
    <xf numFmtId="0" fontId="1" fillId="0" borderId="0" xfId="4" applyAlignment="1">
      <alignment vertical="top"/>
    </xf>
    <xf numFmtId="0" fontId="4" fillId="0" borderId="0" xfId="4" applyFont="1" applyBorder="1" applyAlignment="1" applyProtection="1">
      <alignment horizontal="left" vertical="top"/>
    </xf>
    <xf numFmtId="0" fontId="3" fillId="0" borderId="11" xfId="4" applyFont="1" applyBorder="1" applyAlignment="1" applyProtection="1">
      <alignment horizontal="center" vertical="top"/>
    </xf>
    <xf numFmtId="49" fontId="5" fillId="0" borderId="7" xfId="4" applyNumberFormat="1" applyFont="1" applyBorder="1" applyAlignment="1" applyProtection="1">
      <alignment horizontal="left" vertical="top" wrapText="1"/>
    </xf>
    <xf numFmtId="0" fontId="3" fillId="0" borderId="18" xfId="4" applyFont="1" applyBorder="1" applyAlignment="1" applyProtection="1">
      <alignment vertical="top"/>
    </xf>
    <xf numFmtId="49" fontId="5" fillId="0" borderId="18" xfId="4" applyNumberFormat="1" applyFont="1" applyBorder="1" applyAlignment="1" applyProtection="1">
      <alignment horizontal="left" vertical="top" wrapText="1"/>
    </xf>
    <xf numFmtId="49" fontId="3" fillId="0" borderId="15" xfId="4" applyNumberFormat="1" applyFont="1" applyBorder="1" applyAlignment="1" applyProtection="1">
      <alignment horizontal="left" vertical="top" wrapText="1"/>
    </xf>
    <xf numFmtId="49" fontId="5" fillId="0" borderId="24" xfId="4" applyNumberFormat="1" applyFont="1" applyBorder="1" applyAlignment="1" applyProtection="1">
      <alignment horizontal="left" vertical="top" wrapText="1"/>
    </xf>
    <xf numFmtId="49" fontId="3" fillId="0" borderId="30" xfId="4" applyNumberFormat="1" applyFont="1" applyBorder="1" applyAlignment="1" applyProtection="1">
      <alignment horizontal="left" vertical="top" wrapText="1"/>
    </xf>
    <xf numFmtId="0" fontId="0" fillId="0" borderId="0" xfId="0" applyBorder="1" applyAlignment="1">
      <alignment vertical="top"/>
    </xf>
    <xf numFmtId="0" fontId="3" fillId="0" borderId="11" xfId="3" applyFont="1" applyBorder="1" applyAlignment="1" applyProtection="1">
      <alignment horizontal="center" vertical="top"/>
    </xf>
    <xf numFmtId="49" fontId="3" fillId="0" borderId="15" xfId="3" applyNumberFormat="1" applyFont="1" applyBorder="1" applyAlignment="1" applyProtection="1">
      <alignment horizontal="left" vertical="top" wrapText="1"/>
    </xf>
    <xf numFmtId="49" fontId="3" fillId="0" borderId="20" xfId="3" applyNumberFormat="1" applyFont="1" applyBorder="1" applyAlignment="1" applyProtection="1">
      <alignment horizontal="left" vertical="top" wrapText="1"/>
    </xf>
    <xf numFmtId="49" fontId="3" fillId="0" borderId="24" xfId="3" applyNumberFormat="1" applyFont="1" applyBorder="1" applyAlignment="1" applyProtection="1">
      <alignment horizontal="left" vertical="top" wrapText="1"/>
    </xf>
    <xf numFmtId="164" fontId="3" fillId="0" borderId="24" xfId="3" applyNumberFormat="1" applyFont="1" applyBorder="1" applyAlignment="1" applyProtection="1">
      <alignment horizontal="left" vertical="top" wrapText="1"/>
    </xf>
    <xf numFmtId="0" fontId="3" fillId="0" borderId="26" xfId="3" applyFont="1" applyBorder="1" applyAlignment="1" applyProtection="1">
      <alignment horizontal="left" vertical="top"/>
    </xf>
    <xf numFmtId="0" fontId="3" fillId="0" borderId="0" xfId="1" applyFont="1" applyBorder="1" applyAlignment="1" applyProtection="1">
      <alignment horizontal="left" vertical="top"/>
    </xf>
    <xf numFmtId="165" fontId="1" fillId="0" borderId="0" xfId="4" applyNumberFormat="1"/>
    <xf numFmtId="165" fontId="2" fillId="0" borderId="0" xfId="4" applyNumberFormat="1" applyFont="1" applyBorder="1" applyAlignment="1" applyProtection="1">
      <alignment horizontal="center"/>
    </xf>
    <xf numFmtId="165" fontId="4" fillId="0" borderId="0" xfId="4" applyNumberFormat="1" applyFont="1" applyBorder="1" applyAlignment="1" applyProtection="1"/>
    <xf numFmtId="165" fontId="3" fillId="0" borderId="28" xfId="4" applyNumberFormat="1" applyFont="1" applyBorder="1" applyAlignment="1" applyProtection="1">
      <alignment horizontal="center" vertical="center" wrapText="1"/>
    </xf>
    <xf numFmtId="165" fontId="3" fillId="0" borderId="25" xfId="4" applyNumberFormat="1" applyFont="1" applyBorder="1" applyAlignment="1" applyProtection="1">
      <alignment horizontal="center" vertical="center" wrapText="1"/>
    </xf>
    <xf numFmtId="165" fontId="3" fillId="0" borderId="1" xfId="4" applyNumberFormat="1" applyFont="1" applyBorder="1" applyAlignment="1" applyProtection="1">
      <alignment horizontal="center" vertical="center"/>
    </xf>
    <xf numFmtId="165" fontId="3" fillId="0" borderId="12" xfId="4" applyNumberFormat="1" applyFont="1" applyBorder="1" applyAlignment="1" applyProtection="1">
      <alignment horizontal="center" vertical="center"/>
    </xf>
    <xf numFmtId="165" fontId="5" fillId="0" borderId="6" xfId="4" applyNumberFormat="1" applyFont="1" applyBorder="1" applyAlignment="1" applyProtection="1">
      <alignment horizontal="right"/>
    </xf>
    <xf numFmtId="165" fontId="4" fillId="0" borderId="18" xfId="4" applyNumberFormat="1" applyFont="1" applyBorder="1" applyAlignment="1" applyProtection="1">
      <alignment horizontal="right"/>
    </xf>
    <xf numFmtId="165" fontId="4" fillId="0" borderId="18" xfId="4" applyNumberFormat="1" applyFont="1" applyBorder="1" applyAlignment="1" applyProtection="1"/>
    <xf numFmtId="165" fontId="5" fillId="0" borderId="18" xfId="4" applyNumberFormat="1" applyFont="1" applyBorder="1" applyAlignment="1" applyProtection="1">
      <alignment horizontal="right"/>
    </xf>
    <xf numFmtId="165" fontId="3" fillId="0" borderId="9" xfId="4" applyNumberFormat="1" applyFont="1" applyBorder="1" applyAlignment="1" applyProtection="1">
      <alignment horizontal="right"/>
    </xf>
    <xf numFmtId="165" fontId="3" fillId="0" borderId="18" xfId="4" applyNumberFormat="1" applyFont="1" applyBorder="1" applyAlignment="1" applyProtection="1">
      <alignment horizontal="right"/>
    </xf>
    <xf numFmtId="165" fontId="5" fillId="0" borderId="9" xfId="4" applyNumberFormat="1" applyFont="1" applyBorder="1" applyAlignment="1" applyProtection="1">
      <alignment horizontal="right"/>
    </xf>
    <xf numFmtId="165" fontId="3" fillId="0" borderId="17" xfId="4" applyNumberFormat="1" applyFont="1" applyBorder="1" applyAlignment="1" applyProtection="1">
      <alignment horizontal="right"/>
    </xf>
    <xf numFmtId="165" fontId="3" fillId="2" borderId="18" xfId="4" applyNumberFormat="1" applyFont="1" applyFill="1" applyBorder="1" applyAlignment="1" applyProtection="1">
      <alignment horizontal="right"/>
    </xf>
    <xf numFmtId="165" fontId="3" fillId="0" borderId="25" xfId="4" applyNumberFormat="1" applyFont="1" applyBorder="1" applyAlignment="1" applyProtection="1">
      <alignment horizontal="right"/>
    </xf>
    <xf numFmtId="165" fontId="3" fillId="0" borderId="33" xfId="4" applyNumberFormat="1" applyFont="1" applyBorder="1" applyAlignment="1" applyProtection="1">
      <alignment horizontal="right"/>
    </xf>
    <xf numFmtId="165" fontId="0" fillId="0" borderId="0" xfId="0" applyNumberFormat="1" applyBorder="1" applyAlignment="1">
      <alignment vertical="center"/>
    </xf>
    <xf numFmtId="4" fontId="5" fillId="0" borderId="0" xfId="2" applyNumberFormat="1" applyFont="1" applyFill="1" applyBorder="1" applyAlignment="1" applyProtection="1">
      <alignment horizontal="right" vertical="center"/>
    </xf>
    <xf numFmtId="49" fontId="3" fillId="0" borderId="7" xfId="4" applyNumberFormat="1" applyFont="1" applyBorder="1" applyAlignment="1" applyProtection="1">
      <alignment vertical="center"/>
    </xf>
    <xf numFmtId="49" fontId="3" fillId="0" borderId="14" xfId="4" applyNumberFormat="1" applyFont="1" applyBorder="1" applyAlignment="1" applyProtection="1">
      <alignment horizontal="center" vertical="center"/>
    </xf>
    <xf numFmtId="166" fontId="5" fillId="0" borderId="10" xfId="4" applyNumberFormat="1" applyFont="1" applyBorder="1" applyAlignment="1" applyProtection="1">
      <alignment horizontal="right"/>
    </xf>
    <xf numFmtId="166" fontId="3" fillId="0" borderId="35" xfId="4" applyNumberFormat="1" applyFont="1" applyBorder="1" applyAlignment="1" applyProtection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wrapText="1"/>
    </xf>
    <xf numFmtId="0" fontId="0" fillId="0" borderId="0" xfId="0" applyBorder="1" applyAlignment="1"/>
    <xf numFmtId="49" fontId="3" fillId="0" borderId="4" xfId="3" applyNumberFormat="1" applyFont="1" applyBorder="1" applyAlignment="1" applyProtection="1">
      <alignment horizontal="center" vertical="center" wrapText="1"/>
    </xf>
    <xf numFmtId="49" fontId="3" fillId="0" borderId="7" xfId="3" applyNumberFormat="1" applyFont="1" applyBorder="1" applyAlignment="1" applyProtection="1">
      <alignment horizontal="center" vertical="center" wrapText="1"/>
    </xf>
    <xf numFmtId="49" fontId="3" fillId="0" borderId="10" xfId="3" applyNumberFormat="1" applyFont="1" applyBorder="1" applyAlignment="1" applyProtection="1">
      <alignment horizontal="center" vertical="center" wrapText="1"/>
    </xf>
    <xf numFmtId="49" fontId="3" fillId="0" borderId="3" xfId="3" applyNumberFormat="1" applyFont="1" applyBorder="1" applyAlignment="1" applyProtection="1">
      <alignment horizontal="center" vertical="center" wrapText="1"/>
    </xf>
    <xf numFmtId="49" fontId="3" fillId="0" borderId="6" xfId="3" applyNumberFormat="1" applyFont="1" applyBorder="1" applyAlignment="1" applyProtection="1">
      <alignment horizontal="center" vertical="center" wrapText="1"/>
    </xf>
    <xf numFmtId="49" fontId="3" fillId="0" borderId="9" xfId="3" applyNumberFormat="1" applyFont="1" applyBorder="1" applyAlignment="1" applyProtection="1">
      <alignment horizontal="center" vertical="center" wrapText="1"/>
    </xf>
    <xf numFmtId="0" fontId="2" fillId="0" borderId="0" xfId="3" applyFont="1" applyBorder="1" applyAlignment="1" applyProtection="1">
      <alignment horizontal="center"/>
    </xf>
    <xf numFmtId="0" fontId="3" fillId="0" borderId="3" xfId="3" applyFont="1" applyBorder="1" applyAlignment="1" applyProtection="1">
      <alignment horizontal="center" vertical="center" wrapText="1"/>
    </xf>
    <xf numFmtId="0" fontId="3" fillId="0" borderId="6" xfId="3" applyFont="1" applyBorder="1" applyAlignment="1" applyProtection="1">
      <alignment horizontal="center" vertical="center" wrapText="1"/>
    </xf>
    <xf numFmtId="0" fontId="3" fillId="0" borderId="9" xfId="3" applyFont="1" applyBorder="1" applyAlignment="1" applyProtection="1">
      <alignment horizontal="center" vertical="center" wrapText="1"/>
    </xf>
    <xf numFmtId="0" fontId="3" fillId="0" borderId="2" xfId="3" applyFont="1" applyBorder="1" applyAlignment="1" applyProtection="1">
      <alignment horizontal="center" vertical="top" wrapText="1"/>
    </xf>
    <xf numFmtId="0" fontId="3" fillId="0" borderId="5" xfId="3" applyFont="1" applyBorder="1" applyAlignment="1" applyProtection="1">
      <alignment horizontal="center" vertical="top" wrapText="1"/>
    </xf>
    <xf numFmtId="0" fontId="3" fillId="0" borderId="8" xfId="3" applyFont="1" applyBorder="1" applyAlignment="1" applyProtection="1">
      <alignment horizontal="center" vertical="top" wrapText="1"/>
    </xf>
    <xf numFmtId="49" fontId="3" fillId="0" borderId="0" xfId="2" applyNumberFormat="1" applyFont="1" applyBorder="1" applyAlignment="1" applyProtection="1">
      <alignment horizontal="center" vertical="center" wrapText="1"/>
    </xf>
    <xf numFmtId="0" fontId="3" fillId="0" borderId="3" xfId="4" applyFont="1" applyBorder="1" applyAlignment="1" applyProtection="1">
      <alignment horizontal="center" vertical="center" wrapText="1"/>
    </xf>
    <xf numFmtId="0" fontId="3" fillId="0" borderId="6" xfId="4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/>
    </xf>
    <xf numFmtId="0" fontId="3" fillId="0" borderId="2" xfId="4" applyFont="1" applyBorder="1" applyAlignment="1" applyProtection="1">
      <alignment horizontal="center" vertical="top"/>
    </xf>
    <xf numFmtId="0" fontId="3" fillId="0" borderId="5" xfId="4" applyFont="1" applyBorder="1" applyAlignment="1" applyProtection="1">
      <alignment horizontal="center" vertical="top"/>
    </xf>
    <xf numFmtId="0" fontId="3" fillId="0" borderId="8" xfId="4" applyFont="1" applyBorder="1" applyAlignment="1" applyProtection="1">
      <alignment horizontal="center" vertical="top"/>
    </xf>
    <xf numFmtId="0" fontId="3" fillId="0" borderId="9" xfId="4" applyFont="1" applyBorder="1" applyAlignment="1" applyProtection="1">
      <alignment horizontal="center" vertical="center" wrapText="1"/>
    </xf>
    <xf numFmtId="165" fontId="3" fillId="0" borderId="3" xfId="4" applyNumberFormat="1" applyFont="1" applyBorder="1" applyAlignment="1" applyProtection="1">
      <alignment horizontal="center" vertical="center" wrapText="1"/>
    </xf>
    <xf numFmtId="165" fontId="3" fillId="0" borderId="6" xfId="4" applyNumberFormat="1" applyFont="1" applyBorder="1" applyAlignment="1" applyProtection="1">
      <alignment horizontal="center" vertical="center" wrapText="1"/>
    </xf>
    <xf numFmtId="165" fontId="3" fillId="0" borderId="9" xfId="4" applyNumberFormat="1" applyFont="1" applyBorder="1" applyAlignment="1" applyProtection="1">
      <alignment horizontal="center" vertical="center" wrapText="1"/>
    </xf>
    <xf numFmtId="165" fontId="3" fillId="0" borderId="3" xfId="4" applyNumberFormat="1" applyFont="1" applyBorder="1" applyAlignment="1" applyProtection="1">
      <alignment horizontal="center" vertical="center"/>
    </xf>
    <xf numFmtId="165" fontId="3" fillId="0" borderId="6" xfId="4" applyNumberFormat="1" applyFont="1" applyBorder="1" applyAlignment="1" applyProtection="1">
      <alignment horizontal="center" vertical="center"/>
    </xf>
    <xf numFmtId="49" fontId="3" fillId="0" borderId="4" xfId="4" applyNumberFormat="1" applyFont="1" applyBorder="1" applyAlignment="1" applyProtection="1">
      <alignment horizontal="center" vertical="center" wrapText="1"/>
    </xf>
    <xf numFmtId="49" fontId="3" fillId="0" borderId="7" xfId="4" applyNumberFormat="1" applyFont="1" applyBorder="1" applyAlignment="1" applyProtection="1">
      <alignment horizontal="center" vertical="center" wrapText="1"/>
    </xf>
  </cellXfs>
  <cellStyles count="5">
    <cellStyle name="Обычный" xfId="0" builtinId="0"/>
    <cellStyle name="Обычный_Доходы" xfId="3"/>
    <cellStyle name="Обычный_Лист1" xfId="1"/>
    <cellStyle name="Обычный_Лист2" xfId="2"/>
    <cellStyle name="Обычный_Расходы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.&#1060;&#1080;&#1085;&#1072;&#1085;&#1089;&#1086;&#1074;/&#1055;&#1086;&#1089;&#1090;&#1072;&#1085;&#1086;&#1074;&#1083;&#1077;&#1085;&#1080;&#1103;%20&#1087;&#1086;%20&#1080;&#1089;&#1087;&#1086;&#1083;&#1085;&#1077;&#1085;&#1080;&#1102;%20&#1079;&#1072;%206%20&#1080;12%20&#1084;&#1077;&#1089;&#1103;&#1094;&#1077;&#1074;/2024%20&#1075;&#1086;&#1076;/1%20&#1082;&#1074;&#1072;&#1088;&#1090;&#1072;&#1083;/&#1052;&#1091;&#1090;&#1086;&#1088;&#1072;&#1081;/&#1052;&#1091;&#1090;&#1086;&#1088;&#1072;&#1081;%20&#1055;&#1086;&#1089;&#1090;&#1072;&#1085;&#1086;&#1074;&#1083;&#1077;&#1085;&#1080;&#1077;%20&#1086;&#1073;%20&#1080;&#1089;&#1087;&#1086;&#1083;&#1085;&#1077;&#1085;&#1080;&#1080;%20&#1073;&#1102;&#1076;&#1078;&#1077;&#1090;&#1072;%20&#1079;&#1072;%201%20&#1082;&#1074;&#1072;&#1088;&#1090;&#1072;&#1083;%202024/&#1055;&#1088;&#1080;&#1083;&#1086;&#1078;&#1077;&#1085;&#1080;&#1077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</sheetNames>
    <sheetDataSet>
      <sheetData sheetId="0">
        <row r="19">
          <cell r="D19">
            <v>6963.7</v>
          </cell>
          <cell r="E19">
            <v>1626.8000000000002</v>
          </cell>
        </row>
      </sheetData>
      <sheetData sheetId="1">
        <row r="13">
          <cell r="D13">
            <v>7301.7</v>
          </cell>
          <cell r="E13">
            <v>1308.7000000000003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6"/>
  <sheetViews>
    <sheetView zoomScaleNormal="100" workbookViewId="0">
      <selection activeCell="I5" sqref="I5"/>
    </sheetView>
  </sheetViews>
  <sheetFormatPr defaultColWidth="8.85546875" defaultRowHeight="15" outlineLevelRow="1" x14ac:dyDescent="0.25"/>
  <cols>
    <col min="1" max="1" width="37.85546875" style="60" customWidth="1"/>
    <col min="2" max="2" width="8.85546875" style="2"/>
    <col min="3" max="3" width="22.42578125" style="2" customWidth="1"/>
    <col min="4" max="4" width="12.5703125" style="2" customWidth="1"/>
    <col min="5" max="5" width="11.5703125" style="2" customWidth="1"/>
    <col min="6" max="6" width="12.140625" style="2" customWidth="1"/>
    <col min="7" max="16384" width="8.85546875" style="2"/>
  </cols>
  <sheetData>
    <row r="2" spans="1:6" x14ac:dyDescent="0.25">
      <c r="D2" s="92" t="s">
        <v>138</v>
      </c>
      <c r="E2" s="92"/>
      <c r="F2" s="92"/>
    </row>
    <row r="3" spans="1:6" x14ac:dyDescent="0.25">
      <c r="D3" s="92" t="s">
        <v>191</v>
      </c>
      <c r="E3" s="92"/>
      <c r="F3" s="92"/>
    </row>
    <row r="4" spans="1:6" ht="44.25" customHeight="1" x14ac:dyDescent="0.25">
      <c r="D4" s="93" t="s">
        <v>189</v>
      </c>
      <c r="E4" s="94"/>
      <c r="F4" s="94"/>
    </row>
    <row r="8" spans="1:6" ht="15.75" thickBot="1" x14ac:dyDescent="0.3">
      <c r="A8" s="101" t="s">
        <v>0</v>
      </c>
      <c r="B8" s="101"/>
      <c r="C8" s="101"/>
      <c r="D8" s="101"/>
      <c r="E8" s="35"/>
      <c r="F8" s="5"/>
    </row>
    <row r="9" spans="1:6" ht="14.45" customHeight="1" x14ac:dyDescent="0.25">
      <c r="A9" s="105" t="s">
        <v>1</v>
      </c>
      <c r="B9" s="102" t="s">
        <v>2</v>
      </c>
      <c r="C9" s="102" t="s">
        <v>3</v>
      </c>
      <c r="D9" s="98" t="s">
        <v>4</v>
      </c>
      <c r="E9" s="98" t="s">
        <v>5</v>
      </c>
      <c r="F9" s="95" t="s">
        <v>137</v>
      </c>
    </row>
    <row r="10" spans="1:6" x14ac:dyDescent="0.25">
      <c r="A10" s="106"/>
      <c r="B10" s="103"/>
      <c r="C10" s="103"/>
      <c r="D10" s="99"/>
      <c r="E10" s="99"/>
      <c r="F10" s="96"/>
    </row>
    <row r="11" spans="1:6" ht="10.15" customHeight="1" x14ac:dyDescent="0.25">
      <c r="A11" s="106"/>
      <c r="B11" s="103"/>
      <c r="C11" s="103"/>
      <c r="D11" s="99"/>
      <c r="E11" s="99"/>
      <c r="F11" s="96"/>
    </row>
    <row r="12" spans="1:6" ht="6" hidden="1" customHeight="1" x14ac:dyDescent="0.3">
      <c r="A12" s="106"/>
      <c r="B12" s="103"/>
      <c r="C12" s="103"/>
      <c r="D12" s="99"/>
      <c r="E12" s="99"/>
      <c r="F12" s="96"/>
    </row>
    <row r="13" spans="1:6" ht="15" hidden="1" customHeight="1" x14ac:dyDescent="0.3">
      <c r="A13" s="106"/>
      <c r="B13" s="103"/>
      <c r="C13" s="103"/>
      <c r="D13" s="99"/>
      <c r="E13" s="99"/>
      <c r="F13" s="96"/>
    </row>
    <row r="14" spans="1:6" ht="15" hidden="1" customHeight="1" x14ac:dyDescent="0.3">
      <c r="A14" s="106"/>
      <c r="B14" s="103"/>
      <c r="C14" s="103"/>
      <c r="D14" s="99"/>
      <c r="E14" s="99"/>
      <c r="F14" s="96"/>
    </row>
    <row r="15" spans="1:6" ht="15" hidden="1" customHeight="1" x14ac:dyDescent="0.3">
      <c r="A15" s="107"/>
      <c r="B15" s="104"/>
      <c r="C15" s="104"/>
      <c r="D15" s="100"/>
      <c r="E15" s="100"/>
      <c r="F15" s="97"/>
    </row>
    <row r="16" spans="1:6" thickBot="1" x14ac:dyDescent="0.35">
      <c r="A16" s="61">
        <v>1</v>
      </c>
      <c r="B16" s="6">
        <v>2</v>
      </c>
      <c r="C16" s="7">
        <v>3</v>
      </c>
      <c r="D16" s="8" t="s">
        <v>6</v>
      </c>
      <c r="E16" s="9" t="s">
        <v>7</v>
      </c>
      <c r="F16" s="10" t="s">
        <v>8</v>
      </c>
    </row>
    <row r="17" spans="1:6" s="4" customFormat="1" x14ac:dyDescent="0.2">
      <c r="A17" s="62" t="s">
        <v>9</v>
      </c>
      <c r="B17" s="11" t="s">
        <v>10</v>
      </c>
      <c r="C17" s="13" t="s">
        <v>11</v>
      </c>
      <c r="D17" s="37">
        <f>D19+D45</f>
        <v>6963.7</v>
      </c>
      <c r="E17" s="37">
        <f>E19+E45</f>
        <v>1626.8000000000002</v>
      </c>
      <c r="F17" s="37">
        <f>E17/D17*100</f>
        <v>23.361144219308706</v>
      </c>
    </row>
    <row r="18" spans="1:6" s="4" customFormat="1" x14ac:dyDescent="0.2">
      <c r="A18" s="63" t="s">
        <v>12</v>
      </c>
      <c r="B18" s="12"/>
      <c r="C18" s="36"/>
      <c r="D18" s="38"/>
      <c r="E18" s="38"/>
      <c r="F18" s="37"/>
    </row>
    <row r="19" spans="1:6" s="4" customFormat="1" x14ac:dyDescent="0.2">
      <c r="A19" s="64" t="s">
        <v>13</v>
      </c>
      <c r="B19" s="14" t="s">
        <v>10</v>
      </c>
      <c r="C19" s="36" t="s">
        <v>14</v>
      </c>
      <c r="D19" s="38">
        <f>D20+D26+D36</f>
        <v>95.8</v>
      </c>
      <c r="E19" s="38">
        <f>E20+E26+E36</f>
        <v>18.899999999999999</v>
      </c>
      <c r="F19" s="37">
        <f t="shared" ref="F19:F54" si="0">E19/D19*100</f>
        <v>19.7286012526096</v>
      </c>
    </row>
    <row r="20" spans="1:6" s="4" customFormat="1" x14ac:dyDescent="0.2">
      <c r="A20" s="64" t="s">
        <v>15</v>
      </c>
      <c r="B20" s="14" t="s">
        <v>10</v>
      </c>
      <c r="C20" s="15" t="s">
        <v>16</v>
      </c>
      <c r="D20" s="39">
        <f t="shared" ref="D20:E22" si="1">D21</f>
        <v>39.299999999999997</v>
      </c>
      <c r="E20" s="39">
        <f t="shared" si="1"/>
        <v>4.5</v>
      </c>
      <c r="F20" s="37">
        <f t="shared" si="0"/>
        <v>11.450381679389315</v>
      </c>
    </row>
    <row r="21" spans="1:6" s="4" customFormat="1" x14ac:dyDescent="0.2">
      <c r="A21" s="64" t="s">
        <v>17</v>
      </c>
      <c r="B21" s="14" t="s">
        <v>10</v>
      </c>
      <c r="C21" s="15" t="s">
        <v>18</v>
      </c>
      <c r="D21" s="39">
        <f>D22+D24</f>
        <v>39.299999999999997</v>
      </c>
      <c r="E21" s="39">
        <f>E22+E24</f>
        <v>4.5</v>
      </c>
      <c r="F21" s="37">
        <f t="shared" si="0"/>
        <v>11.450381679389315</v>
      </c>
    </row>
    <row r="22" spans="1:6" s="4" customFormat="1" ht="53.25" customHeight="1" x14ac:dyDescent="0.2">
      <c r="A22" s="65" t="s">
        <v>44</v>
      </c>
      <c r="B22" s="14" t="s">
        <v>10</v>
      </c>
      <c r="C22" s="15" t="s">
        <v>19</v>
      </c>
      <c r="D22" s="39">
        <f t="shared" si="1"/>
        <v>39.299999999999997</v>
      </c>
      <c r="E22" s="39">
        <f t="shared" si="1"/>
        <v>4.5</v>
      </c>
      <c r="F22" s="37">
        <f t="shared" si="0"/>
        <v>11.450381679389315</v>
      </c>
    </row>
    <row r="23" spans="1:6" s="4" customFormat="1" ht="66" customHeight="1" x14ac:dyDescent="0.2">
      <c r="A23" s="65" t="s">
        <v>44</v>
      </c>
      <c r="B23" s="14" t="s">
        <v>10</v>
      </c>
      <c r="C23" s="15" t="s">
        <v>20</v>
      </c>
      <c r="D23" s="39">
        <v>39.299999999999997</v>
      </c>
      <c r="E23" s="39">
        <v>4.5</v>
      </c>
      <c r="F23" s="37">
        <f t="shared" si="0"/>
        <v>11.450381679389315</v>
      </c>
    </row>
    <row r="24" spans="1:6" s="4" customFormat="1" ht="45" hidden="1" outlineLevel="1" x14ac:dyDescent="0.2">
      <c r="A24" s="65" t="s">
        <v>172</v>
      </c>
      <c r="B24" s="14" t="s">
        <v>10</v>
      </c>
      <c r="C24" s="15" t="s">
        <v>173</v>
      </c>
      <c r="D24" s="39">
        <f>D25</f>
        <v>0</v>
      </c>
      <c r="E24" s="39">
        <v>0</v>
      </c>
      <c r="F24" s="37" t="e">
        <f t="shared" si="0"/>
        <v>#DIV/0!</v>
      </c>
    </row>
    <row r="25" spans="1:6" s="4" customFormat="1" ht="78.75" hidden="1" outlineLevel="1" collapsed="1" x14ac:dyDescent="0.2">
      <c r="A25" s="65" t="s">
        <v>174</v>
      </c>
      <c r="B25" s="14" t="s">
        <v>10</v>
      </c>
      <c r="C25" s="15" t="s">
        <v>175</v>
      </c>
      <c r="D25" s="39">
        <v>0</v>
      </c>
      <c r="E25" s="39">
        <v>0</v>
      </c>
      <c r="F25" s="37" t="e">
        <f t="shared" si="0"/>
        <v>#DIV/0!</v>
      </c>
    </row>
    <row r="26" spans="1:6" s="4" customFormat="1" ht="33.75" collapsed="1" x14ac:dyDescent="0.2">
      <c r="A26" s="64" t="s">
        <v>21</v>
      </c>
      <c r="B26" s="14" t="s">
        <v>10</v>
      </c>
      <c r="C26" s="15" t="s">
        <v>176</v>
      </c>
      <c r="D26" s="39">
        <f>D27</f>
        <v>55.199999999999996</v>
      </c>
      <c r="E26" s="39">
        <f>E27</f>
        <v>14</v>
      </c>
      <c r="F26" s="37">
        <f t="shared" si="0"/>
        <v>25.362318840579711</v>
      </c>
    </row>
    <row r="27" spans="1:6" s="4" customFormat="1" ht="33.75" x14ac:dyDescent="0.2">
      <c r="A27" s="64" t="s">
        <v>22</v>
      </c>
      <c r="B27" s="14" t="s">
        <v>10</v>
      </c>
      <c r="C27" s="15" t="s">
        <v>177</v>
      </c>
      <c r="D27" s="39">
        <f>D28+D30+D32+D34</f>
        <v>55.199999999999996</v>
      </c>
      <c r="E27" s="39">
        <f>E28+E30+E32+E34</f>
        <v>14</v>
      </c>
      <c r="F27" s="37">
        <f t="shared" si="0"/>
        <v>25.362318840579711</v>
      </c>
    </row>
    <row r="28" spans="1:6" s="4" customFormat="1" ht="62.45" customHeight="1" x14ac:dyDescent="0.2">
      <c r="A28" s="64" t="s">
        <v>23</v>
      </c>
      <c r="B28" s="14" t="s">
        <v>10</v>
      </c>
      <c r="C28" s="15" t="s">
        <v>178</v>
      </c>
      <c r="D28" s="39">
        <f>D29</f>
        <v>28.8</v>
      </c>
      <c r="E28" s="39">
        <f>E29</f>
        <v>6.9</v>
      </c>
      <c r="F28" s="37">
        <f t="shared" si="0"/>
        <v>23.958333333333336</v>
      </c>
    </row>
    <row r="29" spans="1:6" s="4" customFormat="1" ht="70.900000000000006" customHeight="1" x14ac:dyDescent="0.2">
      <c r="A29" s="65" t="s">
        <v>124</v>
      </c>
      <c r="B29" s="14" t="s">
        <v>10</v>
      </c>
      <c r="C29" s="15" t="s">
        <v>179</v>
      </c>
      <c r="D29" s="39">
        <v>28.8</v>
      </c>
      <c r="E29" s="39">
        <v>6.9</v>
      </c>
      <c r="F29" s="37">
        <f t="shared" si="0"/>
        <v>23.958333333333336</v>
      </c>
    </row>
    <row r="30" spans="1:6" s="4" customFormat="1" ht="78.75" x14ac:dyDescent="0.2">
      <c r="A30" s="65" t="s">
        <v>45</v>
      </c>
      <c r="B30" s="14" t="s">
        <v>10</v>
      </c>
      <c r="C30" s="15" t="s">
        <v>180</v>
      </c>
      <c r="D30" s="39">
        <f>D31</f>
        <v>0.1</v>
      </c>
      <c r="E30" s="39">
        <f>E31</f>
        <v>0</v>
      </c>
      <c r="F30" s="37">
        <f t="shared" si="0"/>
        <v>0</v>
      </c>
    </row>
    <row r="31" spans="1:6" s="4" customFormat="1" ht="78.75" x14ac:dyDescent="0.2">
      <c r="A31" s="65" t="s">
        <v>45</v>
      </c>
      <c r="B31" s="14" t="s">
        <v>10</v>
      </c>
      <c r="C31" s="15" t="s">
        <v>181</v>
      </c>
      <c r="D31" s="39">
        <v>0.1</v>
      </c>
      <c r="E31" s="39">
        <v>0</v>
      </c>
      <c r="F31" s="37">
        <f t="shared" si="0"/>
        <v>0</v>
      </c>
    </row>
    <row r="32" spans="1:6" s="4" customFormat="1" ht="67.5" x14ac:dyDescent="0.2">
      <c r="A32" s="64" t="s">
        <v>24</v>
      </c>
      <c r="B32" s="14" t="s">
        <v>10</v>
      </c>
      <c r="C32" s="15" t="s">
        <v>182</v>
      </c>
      <c r="D32" s="39">
        <f>D33</f>
        <v>29.9</v>
      </c>
      <c r="E32" s="39">
        <f>E33</f>
        <v>7.8</v>
      </c>
      <c r="F32" s="37">
        <f t="shared" si="0"/>
        <v>26.086956521739129</v>
      </c>
    </row>
    <row r="33" spans="1:6" s="4" customFormat="1" ht="78.75" x14ac:dyDescent="0.2">
      <c r="A33" s="65" t="s">
        <v>125</v>
      </c>
      <c r="B33" s="14" t="s">
        <v>10</v>
      </c>
      <c r="C33" s="15" t="s">
        <v>183</v>
      </c>
      <c r="D33" s="39">
        <v>29.9</v>
      </c>
      <c r="E33" s="39">
        <v>7.8</v>
      </c>
      <c r="F33" s="37">
        <f t="shared" si="0"/>
        <v>26.086956521739129</v>
      </c>
    </row>
    <row r="34" spans="1:6" s="4" customFormat="1" ht="63" customHeight="1" x14ac:dyDescent="0.2">
      <c r="A34" s="64" t="s">
        <v>25</v>
      </c>
      <c r="B34" s="14" t="s">
        <v>10</v>
      </c>
      <c r="C34" s="15" t="s">
        <v>184</v>
      </c>
      <c r="D34" s="39">
        <f>D35</f>
        <v>-3.6</v>
      </c>
      <c r="E34" s="39">
        <f>E35</f>
        <v>-0.7</v>
      </c>
      <c r="F34" s="37">
        <f t="shared" si="0"/>
        <v>19.444444444444443</v>
      </c>
    </row>
    <row r="35" spans="1:6" s="4" customFormat="1" ht="72" customHeight="1" x14ac:dyDescent="0.2">
      <c r="A35" s="65" t="s">
        <v>126</v>
      </c>
      <c r="B35" s="14" t="s">
        <v>10</v>
      </c>
      <c r="C35" s="15" t="s">
        <v>185</v>
      </c>
      <c r="D35" s="39">
        <v>-3.6</v>
      </c>
      <c r="E35" s="39">
        <v>-0.7</v>
      </c>
      <c r="F35" s="37">
        <f t="shared" si="0"/>
        <v>19.444444444444443</v>
      </c>
    </row>
    <row r="36" spans="1:6" s="4" customFormat="1" x14ac:dyDescent="0.2">
      <c r="A36" s="64" t="s">
        <v>26</v>
      </c>
      <c r="B36" s="14" t="s">
        <v>10</v>
      </c>
      <c r="C36" s="15" t="s">
        <v>27</v>
      </c>
      <c r="D36" s="39">
        <f>D37+D40</f>
        <v>1.3</v>
      </c>
      <c r="E36" s="39">
        <f>E37+E40</f>
        <v>0.4</v>
      </c>
      <c r="F36" s="37">
        <f t="shared" si="0"/>
        <v>30.76923076923077</v>
      </c>
    </row>
    <row r="37" spans="1:6" s="4" customFormat="1" x14ac:dyDescent="0.2">
      <c r="A37" s="64" t="s">
        <v>166</v>
      </c>
      <c r="B37" s="14" t="s">
        <v>10</v>
      </c>
      <c r="C37" s="15" t="s">
        <v>167</v>
      </c>
      <c r="D37" s="39">
        <f>D38</f>
        <v>0.2</v>
      </c>
      <c r="E37" s="39">
        <f>E38</f>
        <v>0.1</v>
      </c>
      <c r="F37" s="37">
        <f t="shared" si="0"/>
        <v>50</v>
      </c>
    </row>
    <row r="38" spans="1:6" s="4" customFormat="1" ht="45" x14ac:dyDescent="0.2">
      <c r="A38" s="64" t="s">
        <v>168</v>
      </c>
      <c r="B38" s="14" t="s">
        <v>10</v>
      </c>
      <c r="C38" s="15" t="s">
        <v>169</v>
      </c>
      <c r="D38" s="39">
        <f>D39</f>
        <v>0.2</v>
      </c>
      <c r="E38" s="39">
        <f>E39</f>
        <v>0.1</v>
      </c>
      <c r="F38" s="37">
        <f t="shared" si="0"/>
        <v>50</v>
      </c>
    </row>
    <row r="39" spans="1:6" s="4" customFormat="1" ht="78.75" x14ac:dyDescent="0.2">
      <c r="A39" s="64" t="s">
        <v>170</v>
      </c>
      <c r="B39" s="14" t="s">
        <v>10</v>
      </c>
      <c r="C39" s="15" t="s">
        <v>171</v>
      </c>
      <c r="D39" s="39">
        <v>0.2</v>
      </c>
      <c r="E39" s="39">
        <v>0.1</v>
      </c>
      <c r="F39" s="37">
        <f t="shared" si="0"/>
        <v>50</v>
      </c>
    </row>
    <row r="40" spans="1:6" s="4" customFormat="1" x14ac:dyDescent="0.2">
      <c r="A40" s="64" t="s">
        <v>28</v>
      </c>
      <c r="B40" s="14" t="s">
        <v>10</v>
      </c>
      <c r="C40" s="15" t="s">
        <v>29</v>
      </c>
      <c r="D40" s="39">
        <f>D41+D43</f>
        <v>1.1000000000000001</v>
      </c>
      <c r="E40" s="39">
        <f>E41+E43</f>
        <v>0.30000000000000004</v>
      </c>
      <c r="F40" s="37">
        <f t="shared" si="0"/>
        <v>27.272727272727277</v>
      </c>
    </row>
    <row r="41" spans="1:6" s="4" customFormat="1" x14ac:dyDescent="0.2">
      <c r="A41" s="64" t="s">
        <v>30</v>
      </c>
      <c r="B41" s="14" t="s">
        <v>10</v>
      </c>
      <c r="C41" s="15" t="s">
        <v>31</v>
      </c>
      <c r="D41" s="39">
        <f t="shared" ref="D41:E41" si="2">D42</f>
        <v>0.8</v>
      </c>
      <c r="E41" s="39">
        <f t="shared" si="2"/>
        <v>0.2</v>
      </c>
      <c r="F41" s="37">
        <f t="shared" si="0"/>
        <v>25</v>
      </c>
    </row>
    <row r="42" spans="1:6" s="4" customFormat="1" ht="33.75" x14ac:dyDescent="0.2">
      <c r="A42" s="64" t="s">
        <v>32</v>
      </c>
      <c r="B42" s="14" t="s">
        <v>10</v>
      </c>
      <c r="C42" s="15" t="s">
        <v>33</v>
      </c>
      <c r="D42" s="39">
        <v>0.8</v>
      </c>
      <c r="E42" s="39">
        <v>0.2</v>
      </c>
      <c r="F42" s="37">
        <f t="shared" si="0"/>
        <v>25</v>
      </c>
    </row>
    <row r="43" spans="1:6" s="4" customFormat="1" x14ac:dyDescent="0.2">
      <c r="A43" s="64" t="s">
        <v>148</v>
      </c>
      <c r="B43" s="14" t="s">
        <v>10</v>
      </c>
      <c r="C43" s="15" t="s">
        <v>150</v>
      </c>
      <c r="D43" s="39">
        <f>D44</f>
        <v>0.3</v>
      </c>
      <c r="E43" s="39">
        <f>E44</f>
        <v>0.1</v>
      </c>
      <c r="F43" s="37">
        <f t="shared" si="0"/>
        <v>33.333333333333336</v>
      </c>
    </row>
    <row r="44" spans="1:6" s="4" customFormat="1" ht="33.75" x14ac:dyDescent="0.2">
      <c r="A44" s="64" t="s">
        <v>149</v>
      </c>
      <c r="B44" s="14" t="s">
        <v>10</v>
      </c>
      <c r="C44" s="15" t="s">
        <v>151</v>
      </c>
      <c r="D44" s="39">
        <v>0.3</v>
      </c>
      <c r="E44" s="39">
        <v>0.1</v>
      </c>
      <c r="F44" s="37">
        <f t="shared" si="0"/>
        <v>33.333333333333336</v>
      </c>
    </row>
    <row r="45" spans="1:6" s="4" customFormat="1" x14ac:dyDescent="0.2">
      <c r="A45" s="64" t="s">
        <v>34</v>
      </c>
      <c r="B45" s="14" t="s">
        <v>10</v>
      </c>
      <c r="C45" s="15" t="s">
        <v>35</v>
      </c>
      <c r="D45" s="39">
        <f>D46</f>
        <v>6867.9</v>
      </c>
      <c r="E45" s="39">
        <f>E46</f>
        <v>1607.9</v>
      </c>
      <c r="F45" s="37">
        <f t="shared" si="0"/>
        <v>23.411814382853567</v>
      </c>
    </row>
    <row r="46" spans="1:6" s="4" customFormat="1" ht="33.75" x14ac:dyDescent="0.2">
      <c r="A46" s="64" t="s">
        <v>36</v>
      </c>
      <c r="B46" s="14" t="s">
        <v>10</v>
      </c>
      <c r="C46" s="15" t="s">
        <v>37</v>
      </c>
      <c r="D46" s="39">
        <f>D47+D52</f>
        <v>6867.9</v>
      </c>
      <c r="E46" s="39">
        <f>E47+E52</f>
        <v>1607.9</v>
      </c>
      <c r="F46" s="37">
        <f t="shared" si="0"/>
        <v>23.411814382853567</v>
      </c>
    </row>
    <row r="47" spans="1:6" s="4" customFormat="1" ht="22.9" customHeight="1" x14ac:dyDescent="0.2">
      <c r="A47" s="64" t="s">
        <v>38</v>
      </c>
      <c r="B47" s="14" t="s">
        <v>10</v>
      </c>
      <c r="C47" s="15" t="s">
        <v>118</v>
      </c>
      <c r="D47" s="39">
        <f>D48+D50</f>
        <v>5652.5</v>
      </c>
      <c r="E47" s="39">
        <f>E48+E50</f>
        <v>1607.9</v>
      </c>
      <c r="F47" s="37">
        <f t="shared" si="0"/>
        <v>28.445820433436538</v>
      </c>
    </row>
    <row r="48" spans="1:6" s="4" customFormat="1" ht="45" x14ac:dyDescent="0.2">
      <c r="A48" s="64" t="s">
        <v>139</v>
      </c>
      <c r="B48" s="14" t="s">
        <v>10</v>
      </c>
      <c r="C48" s="47" t="s">
        <v>141</v>
      </c>
      <c r="D48" s="39">
        <f>D49</f>
        <v>4421</v>
      </c>
      <c r="E48" s="39">
        <f>E49</f>
        <v>1300</v>
      </c>
      <c r="F48" s="37">
        <f t="shared" si="0"/>
        <v>29.405111965618641</v>
      </c>
    </row>
    <row r="49" spans="1:6" s="4" customFormat="1" ht="31.9" customHeight="1" x14ac:dyDescent="0.2">
      <c r="A49" s="64" t="s">
        <v>140</v>
      </c>
      <c r="B49" s="14" t="s">
        <v>10</v>
      </c>
      <c r="C49" s="47" t="s">
        <v>142</v>
      </c>
      <c r="D49" s="39">
        <v>4421</v>
      </c>
      <c r="E49" s="39">
        <v>1300</v>
      </c>
      <c r="F49" s="37">
        <f t="shared" si="0"/>
        <v>29.405111965618641</v>
      </c>
    </row>
    <row r="50" spans="1:6" s="4" customFormat="1" x14ac:dyDescent="0.2">
      <c r="A50" s="64" t="s">
        <v>39</v>
      </c>
      <c r="B50" s="14" t="s">
        <v>10</v>
      </c>
      <c r="C50" s="47" t="s">
        <v>119</v>
      </c>
      <c r="D50" s="39">
        <f>D51</f>
        <v>1231.5</v>
      </c>
      <c r="E50" s="39">
        <f>E51</f>
        <v>307.89999999999998</v>
      </c>
      <c r="F50" s="37">
        <f t="shared" si="0"/>
        <v>25.002030044660984</v>
      </c>
    </row>
    <row r="51" spans="1:6" s="4" customFormat="1" x14ac:dyDescent="0.2">
      <c r="A51" s="64" t="s">
        <v>40</v>
      </c>
      <c r="B51" s="14" t="s">
        <v>10</v>
      </c>
      <c r="C51" s="47" t="s">
        <v>120</v>
      </c>
      <c r="D51" s="39">
        <v>1231.5</v>
      </c>
      <c r="E51" s="39">
        <v>307.89999999999998</v>
      </c>
      <c r="F51" s="37">
        <f t="shared" si="0"/>
        <v>25.002030044660984</v>
      </c>
    </row>
    <row r="52" spans="1:6" s="4" customFormat="1" x14ac:dyDescent="0.2">
      <c r="A52" s="64" t="s">
        <v>41</v>
      </c>
      <c r="B52" s="14" t="s">
        <v>10</v>
      </c>
      <c r="C52" s="47" t="s">
        <v>121</v>
      </c>
      <c r="D52" s="39">
        <f>D53</f>
        <v>1215.4000000000001</v>
      </c>
      <c r="E52" s="39">
        <f>E53</f>
        <v>0</v>
      </c>
      <c r="F52" s="37">
        <f t="shared" si="0"/>
        <v>0</v>
      </c>
    </row>
    <row r="53" spans="1:6" s="4" customFormat="1" ht="22.5" x14ac:dyDescent="0.2">
      <c r="A53" s="64" t="s">
        <v>42</v>
      </c>
      <c r="B53" s="14" t="s">
        <v>10</v>
      </c>
      <c r="C53" s="47" t="s">
        <v>122</v>
      </c>
      <c r="D53" s="39">
        <f>D54</f>
        <v>1215.4000000000001</v>
      </c>
      <c r="E53" s="39">
        <f>E54</f>
        <v>0</v>
      </c>
      <c r="F53" s="37">
        <f t="shared" si="0"/>
        <v>0</v>
      </c>
    </row>
    <row r="54" spans="1:6" s="4" customFormat="1" ht="23.25" thickBot="1" x14ac:dyDescent="0.25">
      <c r="A54" s="64" t="s">
        <v>43</v>
      </c>
      <c r="B54" s="14" t="s">
        <v>10</v>
      </c>
      <c r="C54" s="47" t="s">
        <v>123</v>
      </c>
      <c r="D54" s="39">
        <v>1215.4000000000001</v>
      </c>
      <c r="E54" s="39">
        <v>0</v>
      </c>
      <c r="F54" s="37">
        <f t="shared" si="0"/>
        <v>0</v>
      </c>
    </row>
    <row r="55" spans="1:6" s="4" customFormat="1" ht="14.45" x14ac:dyDescent="0.2">
      <c r="A55" s="66"/>
      <c r="B55" s="16"/>
      <c r="C55" s="16"/>
      <c r="D55" s="17"/>
      <c r="E55" s="17"/>
      <c r="F55" s="17"/>
    </row>
    <row r="56" spans="1:6" ht="14.45" x14ac:dyDescent="0.3">
      <c r="A56" s="67"/>
      <c r="B56" s="1"/>
      <c r="C56" s="1"/>
      <c r="D56" s="3"/>
      <c r="E56" s="3"/>
      <c r="F56" s="3"/>
    </row>
  </sheetData>
  <mergeCells count="10">
    <mergeCell ref="D2:F2"/>
    <mergeCell ref="D3:F3"/>
    <mergeCell ref="D4:F4"/>
    <mergeCell ref="F9:F15"/>
    <mergeCell ref="E9:E15"/>
    <mergeCell ref="A8:D8"/>
    <mergeCell ref="B9:B15"/>
    <mergeCell ref="D9:D15"/>
    <mergeCell ref="C9:C15"/>
    <mergeCell ref="A9:A15"/>
  </mergeCells>
  <pageMargins left="0.70866141732283472" right="0.47244094488188981" top="0.23622047244094491" bottom="0.27559055118110237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tabSelected="1" zoomScaleNormal="100" workbookViewId="0">
      <selection activeCell="A62" sqref="A62:XFD65"/>
    </sheetView>
  </sheetViews>
  <sheetFormatPr defaultColWidth="8.85546875" defaultRowHeight="15" outlineLevelRow="1" x14ac:dyDescent="0.25"/>
  <cols>
    <col min="1" max="1" width="33.42578125" style="60" customWidth="1"/>
    <col min="2" max="2" width="6.140625" style="4" customWidth="1"/>
    <col min="3" max="3" width="22.140625" style="4" customWidth="1"/>
    <col min="4" max="4" width="11.42578125" style="86" customWidth="1"/>
    <col min="5" max="5" width="10.85546875" style="86" customWidth="1"/>
    <col min="6" max="6" width="10" style="4" customWidth="1"/>
    <col min="7" max="7" width="9.42578125" style="4" customWidth="1"/>
    <col min="8" max="16384" width="8.85546875" style="4"/>
  </cols>
  <sheetData>
    <row r="1" spans="1:7" x14ac:dyDescent="0.2">
      <c r="A1" s="51"/>
      <c r="B1" s="24"/>
      <c r="C1" s="24"/>
      <c r="D1" s="68"/>
      <c r="E1" s="68"/>
      <c r="F1" s="24"/>
    </row>
    <row r="2" spans="1:7" x14ac:dyDescent="0.25">
      <c r="A2" s="111" t="s">
        <v>46</v>
      </c>
      <c r="B2" s="111"/>
      <c r="C2" s="111"/>
      <c r="D2" s="111"/>
      <c r="E2" s="69"/>
      <c r="F2" s="25"/>
    </row>
    <row r="3" spans="1:7" thickBot="1" x14ac:dyDescent="0.3">
      <c r="A3" s="52"/>
      <c r="B3" s="26"/>
      <c r="C3" s="27"/>
      <c r="D3" s="70"/>
      <c r="E3" s="70"/>
      <c r="F3" s="28"/>
    </row>
    <row r="4" spans="1:7" ht="14.45" customHeight="1" x14ac:dyDescent="0.25">
      <c r="A4" s="112" t="s">
        <v>1</v>
      </c>
      <c r="B4" s="109" t="s">
        <v>2</v>
      </c>
      <c r="C4" s="109" t="s">
        <v>47</v>
      </c>
      <c r="D4" s="116" t="s">
        <v>4</v>
      </c>
      <c r="E4" s="119" t="s">
        <v>5</v>
      </c>
      <c r="F4" s="121" t="s">
        <v>186</v>
      </c>
      <c r="G4" s="108"/>
    </row>
    <row r="5" spans="1:7" x14ac:dyDescent="0.25">
      <c r="A5" s="113"/>
      <c r="B5" s="110"/>
      <c r="C5" s="110"/>
      <c r="D5" s="117"/>
      <c r="E5" s="120"/>
      <c r="F5" s="122"/>
      <c r="G5" s="108"/>
    </row>
    <row r="6" spans="1:7" ht="12.6" customHeight="1" x14ac:dyDescent="0.25">
      <c r="A6" s="113"/>
      <c r="B6" s="110"/>
      <c r="C6" s="110"/>
      <c r="D6" s="117"/>
      <c r="E6" s="120"/>
      <c r="F6" s="122"/>
      <c r="G6" s="108"/>
    </row>
    <row r="7" spans="1:7" ht="12" hidden="1" customHeight="1" x14ac:dyDescent="0.3">
      <c r="A7" s="113"/>
      <c r="B7" s="110"/>
      <c r="C7" s="110"/>
      <c r="D7" s="117"/>
      <c r="E7" s="120"/>
      <c r="F7" s="122"/>
      <c r="G7" s="18"/>
    </row>
    <row r="8" spans="1:7" ht="13.9" hidden="1" customHeight="1" x14ac:dyDescent="0.3">
      <c r="A8" s="113"/>
      <c r="B8" s="110"/>
      <c r="C8" s="110"/>
      <c r="D8" s="117"/>
      <c r="E8" s="120"/>
      <c r="F8" s="122"/>
      <c r="G8" s="18"/>
    </row>
    <row r="9" spans="1:7" ht="14.45" hidden="1" customHeight="1" x14ac:dyDescent="0.3">
      <c r="A9" s="113"/>
      <c r="B9" s="110"/>
      <c r="C9" s="110"/>
      <c r="D9" s="117"/>
      <c r="E9" s="120"/>
      <c r="F9" s="122"/>
      <c r="G9" s="18"/>
    </row>
    <row r="10" spans="1:7" ht="14.45" hidden="1" customHeight="1" x14ac:dyDescent="0.3">
      <c r="A10" s="113"/>
      <c r="B10" s="110"/>
      <c r="C10" s="19"/>
      <c r="D10" s="117"/>
      <c r="E10" s="71"/>
      <c r="F10" s="88"/>
      <c r="G10" s="18"/>
    </row>
    <row r="11" spans="1:7" ht="14.45" hidden="1" customHeight="1" x14ac:dyDescent="0.3">
      <c r="A11" s="114"/>
      <c r="B11" s="115"/>
      <c r="C11" s="20"/>
      <c r="D11" s="118"/>
      <c r="E11" s="72"/>
      <c r="F11" s="21"/>
      <c r="G11" s="18"/>
    </row>
    <row r="12" spans="1:7" ht="15.75" customHeight="1" thickBot="1" x14ac:dyDescent="0.35">
      <c r="A12" s="53">
        <v>1</v>
      </c>
      <c r="B12" s="22">
        <v>2</v>
      </c>
      <c r="C12" s="23">
        <v>3</v>
      </c>
      <c r="D12" s="73" t="s">
        <v>6</v>
      </c>
      <c r="E12" s="74" t="s">
        <v>7</v>
      </c>
      <c r="F12" s="89" t="s">
        <v>8</v>
      </c>
      <c r="G12" s="18"/>
    </row>
    <row r="13" spans="1:7" x14ac:dyDescent="0.2">
      <c r="A13" s="54" t="s">
        <v>48</v>
      </c>
      <c r="B13" s="40" t="s">
        <v>49</v>
      </c>
      <c r="C13" s="41" t="s">
        <v>50</v>
      </c>
      <c r="D13" s="75">
        <f>D15+D43+D48+D57+D72</f>
        <v>7301.7</v>
      </c>
      <c r="E13" s="75">
        <f t="shared" ref="E13" si="0">E15+E43+E48+E57+E72</f>
        <v>1308.7000000000003</v>
      </c>
      <c r="F13" s="90">
        <f>E13*100/D13</f>
        <v>17.923223358943812</v>
      </c>
      <c r="G13" s="18"/>
    </row>
    <row r="14" spans="1:7" x14ac:dyDescent="0.2">
      <c r="A14" s="55" t="s">
        <v>12</v>
      </c>
      <c r="B14" s="43"/>
      <c r="C14" s="44"/>
      <c r="D14" s="76"/>
      <c r="E14" s="77"/>
      <c r="F14" s="90"/>
      <c r="G14" s="18"/>
    </row>
    <row r="15" spans="1:7" x14ac:dyDescent="0.2">
      <c r="A15" s="56" t="s">
        <v>51</v>
      </c>
      <c r="B15" s="45" t="s">
        <v>49</v>
      </c>
      <c r="C15" s="46" t="s">
        <v>52</v>
      </c>
      <c r="D15" s="78">
        <f>D16+D22+D36+D39</f>
        <v>5524.4</v>
      </c>
      <c r="E15" s="78">
        <f t="shared" ref="E15" si="1">E16+E22+E36+E39</f>
        <v>751.60000000000014</v>
      </c>
      <c r="F15" s="90">
        <f t="shared" ref="F15:F75" si="2">E15*100/D15</f>
        <v>13.605097386141486</v>
      </c>
      <c r="G15" s="18"/>
    </row>
    <row r="16" spans="1:7" ht="33.6" customHeight="1" x14ac:dyDescent="0.2">
      <c r="A16" s="58" t="s">
        <v>127</v>
      </c>
      <c r="B16" s="29" t="s">
        <v>49</v>
      </c>
      <c r="C16" s="30" t="s">
        <v>66</v>
      </c>
      <c r="D16" s="81">
        <f>D17</f>
        <v>1961.5</v>
      </c>
      <c r="E16" s="81">
        <f>E17</f>
        <v>290.10000000000002</v>
      </c>
      <c r="F16" s="90">
        <f t="shared" si="2"/>
        <v>14.789701758858019</v>
      </c>
      <c r="G16" s="18"/>
    </row>
    <row r="17" spans="1:7" ht="51.6" customHeight="1" x14ac:dyDescent="0.2">
      <c r="A17" s="57" t="s">
        <v>53</v>
      </c>
      <c r="B17" s="31" t="s">
        <v>49</v>
      </c>
      <c r="C17" s="32" t="s">
        <v>67</v>
      </c>
      <c r="D17" s="80">
        <f>D18</f>
        <v>1961.5</v>
      </c>
      <c r="E17" s="80">
        <f>E18</f>
        <v>290.10000000000002</v>
      </c>
      <c r="F17" s="90">
        <f t="shared" si="2"/>
        <v>14.789701758858019</v>
      </c>
      <c r="G17" s="18"/>
    </row>
    <row r="18" spans="1:7" ht="33.75" x14ac:dyDescent="0.2">
      <c r="A18" s="57" t="s">
        <v>54</v>
      </c>
      <c r="B18" s="31" t="s">
        <v>49</v>
      </c>
      <c r="C18" s="32" t="s">
        <v>68</v>
      </c>
      <c r="D18" s="80">
        <f>D19+D20+D21</f>
        <v>1961.5</v>
      </c>
      <c r="E18" s="80">
        <f>E19+E20+E21</f>
        <v>290.10000000000002</v>
      </c>
      <c r="F18" s="90">
        <f t="shared" si="2"/>
        <v>14.789701758858019</v>
      </c>
      <c r="G18" s="18"/>
    </row>
    <row r="19" spans="1:7" ht="22.5" x14ac:dyDescent="0.2">
      <c r="A19" s="57" t="s">
        <v>55</v>
      </c>
      <c r="B19" s="31" t="s">
        <v>49</v>
      </c>
      <c r="C19" s="32" t="s">
        <v>69</v>
      </c>
      <c r="D19" s="80">
        <v>1452.4</v>
      </c>
      <c r="E19" s="82">
        <v>222.8</v>
      </c>
      <c r="F19" s="90">
        <f t="shared" si="2"/>
        <v>15.340126686863123</v>
      </c>
      <c r="G19" s="18"/>
    </row>
    <row r="20" spans="1:7" ht="45" x14ac:dyDescent="0.2">
      <c r="A20" s="57" t="s">
        <v>56</v>
      </c>
      <c r="B20" s="31" t="s">
        <v>49</v>
      </c>
      <c r="C20" s="32" t="s">
        <v>128</v>
      </c>
      <c r="D20" s="80">
        <v>70.5</v>
      </c>
      <c r="E20" s="82">
        <v>0</v>
      </c>
      <c r="F20" s="90">
        <f t="shared" si="2"/>
        <v>0</v>
      </c>
      <c r="G20" s="18"/>
    </row>
    <row r="21" spans="1:7" ht="56.25" x14ac:dyDescent="0.2">
      <c r="A21" s="57" t="s">
        <v>57</v>
      </c>
      <c r="B21" s="31" t="s">
        <v>49</v>
      </c>
      <c r="C21" s="32" t="s">
        <v>70</v>
      </c>
      <c r="D21" s="80">
        <v>438.6</v>
      </c>
      <c r="E21" s="82">
        <v>67.3</v>
      </c>
      <c r="F21" s="90">
        <f t="shared" si="2"/>
        <v>15.344277245782033</v>
      </c>
      <c r="G21" s="18"/>
    </row>
    <row r="22" spans="1:7" ht="64.5" customHeight="1" x14ac:dyDescent="0.2">
      <c r="A22" s="58" t="s">
        <v>190</v>
      </c>
      <c r="B22" s="29" t="s">
        <v>49</v>
      </c>
      <c r="C22" s="30" t="s">
        <v>71</v>
      </c>
      <c r="D22" s="81">
        <f>D23+D28+D33</f>
        <v>3338.8999999999996</v>
      </c>
      <c r="E22" s="81">
        <f>E23+E28+E33</f>
        <v>435.3</v>
      </c>
      <c r="F22" s="90">
        <f t="shared" si="2"/>
        <v>13.037227829524696</v>
      </c>
      <c r="G22" s="87"/>
    </row>
    <row r="23" spans="1:7" ht="55.9" customHeight="1" x14ac:dyDescent="0.2">
      <c r="A23" s="57" t="s">
        <v>53</v>
      </c>
      <c r="B23" s="31" t="s">
        <v>49</v>
      </c>
      <c r="C23" s="32" t="s">
        <v>72</v>
      </c>
      <c r="D23" s="80">
        <f>D24</f>
        <v>1832.3999999999999</v>
      </c>
      <c r="E23" s="80">
        <f>E24</f>
        <v>240.7</v>
      </c>
      <c r="F23" s="90">
        <f t="shared" si="2"/>
        <v>13.135778214363677</v>
      </c>
      <c r="G23" s="18"/>
    </row>
    <row r="24" spans="1:7" ht="33.75" x14ac:dyDescent="0.2">
      <c r="A24" s="57" t="s">
        <v>54</v>
      </c>
      <c r="B24" s="31" t="s">
        <v>49</v>
      </c>
      <c r="C24" s="32" t="s">
        <v>73</v>
      </c>
      <c r="D24" s="80">
        <f>D25+D26+D27</f>
        <v>1832.3999999999999</v>
      </c>
      <c r="E24" s="80">
        <f>E25+E26+E27</f>
        <v>240.7</v>
      </c>
      <c r="F24" s="90">
        <f t="shared" si="2"/>
        <v>13.135778214363677</v>
      </c>
      <c r="G24" s="18"/>
    </row>
    <row r="25" spans="1:7" ht="22.5" x14ac:dyDescent="0.2">
      <c r="A25" s="57" t="s">
        <v>55</v>
      </c>
      <c r="B25" s="31" t="s">
        <v>49</v>
      </c>
      <c r="C25" s="32" t="s">
        <v>74</v>
      </c>
      <c r="D25" s="83">
        <v>1181.5999999999999</v>
      </c>
      <c r="E25" s="82">
        <v>183.3</v>
      </c>
      <c r="F25" s="90">
        <f t="shared" si="2"/>
        <v>15.512863913337847</v>
      </c>
      <c r="G25" s="18"/>
    </row>
    <row r="26" spans="1:7" ht="45" x14ac:dyDescent="0.2">
      <c r="A26" s="57" t="s">
        <v>56</v>
      </c>
      <c r="B26" s="31" t="s">
        <v>49</v>
      </c>
      <c r="C26" s="32" t="s">
        <v>75</v>
      </c>
      <c r="D26" s="80">
        <v>294</v>
      </c>
      <c r="E26" s="82">
        <v>12.7</v>
      </c>
      <c r="F26" s="90">
        <f t="shared" si="2"/>
        <v>4.3197278911564627</v>
      </c>
      <c r="G26" s="18"/>
    </row>
    <row r="27" spans="1:7" ht="21.6" customHeight="1" x14ac:dyDescent="0.2">
      <c r="A27" s="57" t="s">
        <v>57</v>
      </c>
      <c r="B27" s="31" t="s">
        <v>49</v>
      </c>
      <c r="C27" s="32" t="s">
        <v>76</v>
      </c>
      <c r="D27" s="83">
        <v>356.8</v>
      </c>
      <c r="E27" s="82">
        <v>44.7</v>
      </c>
      <c r="F27" s="90">
        <f t="shared" si="2"/>
        <v>12.528026905829597</v>
      </c>
      <c r="G27" s="18"/>
    </row>
    <row r="28" spans="1:7" ht="33.75" x14ac:dyDescent="0.2">
      <c r="A28" s="57" t="s">
        <v>58</v>
      </c>
      <c r="B28" s="31" t="s">
        <v>49</v>
      </c>
      <c r="C28" s="32" t="s">
        <v>77</v>
      </c>
      <c r="D28" s="80">
        <f>D29</f>
        <v>1506.3000000000002</v>
      </c>
      <c r="E28" s="80">
        <f>E29</f>
        <v>194.4</v>
      </c>
      <c r="F28" s="90">
        <f t="shared" si="2"/>
        <v>12.905795658235411</v>
      </c>
      <c r="G28" s="18"/>
    </row>
    <row r="29" spans="1:7" ht="33.75" x14ac:dyDescent="0.2">
      <c r="A29" s="57" t="s">
        <v>59</v>
      </c>
      <c r="B29" s="31" t="s">
        <v>49</v>
      </c>
      <c r="C29" s="32" t="s">
        <v>78</v>
      </c>
      <c r="D29" s="80">
        <f>SUM(D30:D32)</f>
        <v>1506.3000000000002</v>
      </c>
      <c r="E29" s="80">
        <f>SUM(E30:E32)</f>
        <v>194.4</v>
      </c>
      <c r="F29" s="90">
        <f t="shared" si="2"/>
        <v>12.905795658235411</v>
      </c>
      <c r="G29" s="18"/>
    </row>
    <row r="30" spans="1:7" ht="33.75" x14ac:dyDescent="0.2">
      <c r="A30" s="57" t="s">
        <v>60</v>
      </c>
      <c r="B30" s="31" t="s">
        <v>49</v>
      </c>
      <c r="C30" s="32" t="s">
        <v>79</v>
      </c>
      <c r="D30" s="80">
        <v>498.1</v>
      </c>
      <c r="E30" s="82">
        <v>75.400000000000006</v>
      </c>
      <c r="F30" s="90">
        <f t="shared" si="2"/>
        <v>15.13752258582614</v>
      </c>
      <c r="G30" s="18"/>
    </row>
    <row r="31" spans="1:7" x14ac:dyDescent="0.2">
      <c r="A31" s="57" t="s">
        <v>61</v>
      </c>
      <c r="B31" s="31" t="s">
        <v>49</v>
      </c>
      <c r="C31" s="32" t="s">
        <v>80</v>
      </c>
      <c r="D31" s="83">
        <v>447.8</v>
      </c>
      <c r="E31" s="82">
        <v>36.200000000000003</v>
      </c>
      <c r="F31" s="90">
        <f t="shared" si="2"/>
        <v>8.0839660562751234</v>
      </c>
      <c r="G31" s="18"/>
    </row>
    <row r="32" spans="1:7" x14ac:dyDescent="0.2">
      <c r="A32" s="57" t="s">
        <v>152</v>
      </c>
      <c r="B32" s="31" t="s">
        <v>49</v>
      </c>
      <c r="C32" s="32" t="s">
        <v>153</v>
      </c>
      <c r="D32" s="83">
        <v>560.4</v>
      </c>
      <c r="E32" s="82">
        <v>82.8</v>
      </c>
      <c r="F32" s="90">
        <f t="shared" si="2"/>
        <v>14.775160599571736</v>
      </c>
      <c r="G32" s="18"/>
    </row>
    <row r="33" spans="1:7" x14ac:dyDescent="0.2">
      <c r="A33" s="57" t="s">
        <v>62</v>
      </c>
      <c r="B33" s="31" t="s">
        <v>49</v>
      </c>
      <c r="C33" s="32" t="s">
        <v>81</v>
      </c>
      <c r="D33" s="80">
        <f>D34</f>
        <v>0.2</v>
      </c>
      <c r="E33" s="80">
        <f>E34</f>
        <v>0.2</v>
      </c>
      <c r="F33" s="90">
        <f t="shared" si="2"/>
        <v>100</v>
      </c>
      <c r="G33" s="18"/>
    </row>
    <row r="34" spans="1:7" x14ac:dyDescent="0.2">
      <c r="A34" s="57" t="s">
        <v>63</v>
      </c>
      <c r="B34" s="31" t="s">
        <v>49</v>
      </c>
      <c r="C34" s="32" t="s">
        <v>82</v>
      </c>
      <c r="D34" s="80">
        <f>D35</f>
        <v>0.2</v>
      </c>
      <c r="E34" s="80">
        <f>E35</f>
        <v>0.2</v>
      </c>
      <c r="F34" s="90">
        <f t="shared" si="2"/>
        <v>100</v>
      </c>
      <c r="G34" s="18"/>
    </row>
    <row r="35" spans="1:7" x14ac:dyDescent="0.2">
      <c r="A35" s="57" t="s">
        <v>64</v>
      </c>
      <c r="B35" s="31" t="s">
        <v>49</v>
      </c>
      <c r="C35" s="32" t="s">
        <v>83</v>
      </c>
      <c r="D35" s="80">
        <v>0.2</v>
      </c>
      <c r="E35" s="82">
        <v>0.2</v>
      </c>
      <c r="F35" s="90">
        <f t="shared" si="2"/>
        <v>100</v>
      </c>
      <c r="G35" s="18"/>
    </row>
    <row r="36" spans="1:7" x14ac:dyDescent="0.2">
      <c r="A36" s="58" t="s">
        <v>84</v>
      </c>
      <c r="B36" s="29" t="s">
        <v>49</v>
      </c>
      <c r="C36" s="30" t="s">
        <v>85</v>
      </c>
      <c r="D36" s="81">
        <f>D37</f>
        <v>80</v>
      </c>
      <c r="E36" s="81">
        <f>E37</f>
        <v>0</v>
      </c>
      <c r="F36" s="90">
        <f t="shared" si="2"/>
        <v>0</v>
      </c>
      <c r="G36" s="18"/>
    </row>
    <row r="37" spans="1:7" x14ac:dyDescent="0.2">
      <c r="A37" s="57" t="s">
        <v>62</v>
      </c>
      <c r="B37" s="31" t="s">
        <v>49</v>
      </c>
      <c r="C37" s="32" t="s">
        <v>86</v>
      </c>
      <c r="D37" s="80">
        <f>D38</f>
        <v>80</v>
      </c>
      <c r="E37" s="80">
        <f>E38</f>
        <v>0</v>
      </c>
      <c r="F37" s="90">
        <f t="shared" si="2"/>
        <v>0</v>
      </c>
      <c r="G37" s="18"/>
    </row>
    <row r="38" spans="1:7" x14ac:dyDescent="0.2">
      <c r="A38" s="57" t="s">
        <v>65</v>
      </c>
      <c r="B38" s="31" t="s">
        <v>49</v>
      </c>
      <c r="C38" s="32" t="s">
        <v>87</v>
      </c>
      <c r="D38" s="80">
        <v>80</v>
      </c>
      <c r="E38" s="82">
        <v>0</v>
      </c>
      <c r="F38" s="90">
        <f t="shared" si="2"/>
        <v>0</v>
      </c>
      <c r="G38" s="18"/>
    </row>
    <row r="39" spans="1:7" s="48" customFormat="1" ht="22.5" x14ac:dyDescent="0.2">
      <c r="A39" s="58" t="s">
        <v>154</v>
      </c>
      <c r="B39" s="29" t="s">
        <v>49</v>
      </c>
      <c r="C39" s="49" t="s">
        <v>155</v>
      </c>
      <c r="D39" s="81">
        <f t="shared" ref="D39:E41" si="3">D40</f>
        <v>144</v>
      </c>
      <c r="E39" s="81">
        <f t="shared" si="3"/>
        <v>26.2</v>
      </c>
      <c r="F39" s="90">
        <f t="shared" si="2"/>
        <v>18.194444444444443</v>
      </c>
      <c r="G39" s="18"/>
    </row>
    <row r="40" spans="1:7" ht="33.75" x14ac:dyDescent="0.2">
      <c r="A40" s="57" t="s">
        <v>58</v>
      </c>
      <c r="B40" s="42" t="s">
        <v>49</v>
      </c>
      <c r="C40" s="32" t="s">
        <v>156</v>
      </c>
      <c r="D40" s="79">
        <f t="shared" si="3"/>
        <v>144</v>
      </c>
      <c r="E40" s="79">
        <f t="shared" si="3"/>
        <v>26.2</v>
      </c>
      <c r="F40" s="90">
        <f t="shared" si="2"/>
        <v>18.194444444444443</v>
      </c>
      <c r="G40" s="18"/>
    </row>
    <row r="41" spans="1:7" ht="33.75" x14ac:dyDescent="0.2">
      <c r="A41" s="57" t="s">
        <v>59</v>
      </c>
      <c r="B41" s="42" t="s">
        <v>49</v>
      </c>
      <c r="C41" s="32" t="s">
        <v>157</v>
      </c>
      <c r="D41" s="79">
        <f t="shared" si="3"/>
        <v>144</v>
      </c>
      <c r="E41" s="79">
        <f t="shared" si="3"/>
        <v>26.2</v>
      </c>
      <c r="F41" s="90">
        <f t="shared" si="2"/>
        <v>18.194444444444443</v>
      </c>
      <c r="G41" s="18"/>
    </row>
    <row r="42" spans="1:7" x14ac:dyDescent="0.2">
      <c r="A42" s="57" t="s">
        <v>61</v>
      </c>
      <c r="B42" s="42" t="s">
        <v>49</v>
      </c>
      <c r="C42" s="32" t="s">
        <v>158</v>
      </c>
      <c r="D42" s="79">
        <v>144</v>
      </c>
      <c r="E42" s="84">
        <v>26.2</v>
      </c>
      <c r="F42" s="90">
        <f t="shared" si="2"/>
        <v>18.194444444444443</v>
      </c>
      <c r="G42" s="18"/>
    </row>
    <row r="43" spans="1:7" ht="33.75" x14ac:dyDescent="0.2">
      <c r="A43" s="58" t="s">
        <v>88</v>
      </c>
      <c r="B43" s="29" t="s">
        <v>49</v>
      </c>
      <c r="C43" s="30" t="s">
        <v>89</v>
      </c>
      <c r="D43" s="81">
        <f>D44</f>
        <v>240.3</v>
      </c>
      <c r="E43" s="81">
        <f t="shared" ref="E43" si="4">E44</f>
        <v>0</v>
      </c>
      <c r="F43" s="90">
        <f t="shared" si="2"/>
        <v>0</v>
      </c>
      <c r="G43" s="18"/>
    </row>
    <row r="44" spans="1:7" ht="45" x14ac:dyDescent="0.2">
      <c r="A44" s="58" t="s">
        <v>165</v>
      </c>
      <c r="B44" s="29" t="s">
        <v>49</v>
      </c>
      <c r="C44" s="30" t="s">
        <v>90</v>
      </c>
      <c r="D44" s="81">
        <f t="shared" ref="D44:E46" si="5">D45</f>
        <v>240.3</v>
      </c>
      <c r="E44" s="81">
        <f t="shared" si="5"/>
        <v>0</v>
      </c>
      <c r="F44" s="90">
        <f t="shared" si="2"/>
        <v>0</v>
      </c>
      <c r="G44" s="18"/>
    </row>
    <row r="45" spans="1:7" ht="23.45" customHeight="1" x14ac:dyDescent="0.2">
      <c r="A45" s="57" t="s">
        <v>58</v>
      </c>
      <c r="B45" s="31" t="s">
        <v>49</v>
      </c>
      <c r="C45" s="32" t="s">
        <v>91</v>
      </c>
      <c r="D45" s="80">
        <f t="shared" si="5"/>
        <v>240.3</v>
      </c>
      <c r="E45" s="80">
        <f t="shared" si="5"/>
        <v>0</v>
      </c>
      <c r="F45" s="90">
        <f t="shared" si="2"/>
        <v>0</v>
      </c>
      <c r="G45" s="18"/>
    </row>
    <row r="46" spans="1:7" ht="33.75" x14ac:dyDescent="0.2">
      <c r="A46" s="57" t="s">
        <v>59</v>
      </c>
      <c r="B46" s="31" t="s">
        <v>49</v>
      </c>
      <c r="C46" s="32" t="s">
        <v>92</v>
      </c>
      <c r="D46" s="80">
        <f t="shared" si="5"/>
        <v>240.3</v>
      </c>
      <c r="E46" s="80">
        <f t="shared" si="5"/>
        <v>0</v>
      </c>
      <c r="F46" s="90">
        <f t="shared" si="2"/>
        <v>0</v>
      </c>
      <c r="G46" s="18"/>
    </row>
    <row r="47" spans="1:7" ht="18" customHeight="1" x14ac:dyDescent="0.2">
      <c r="A47" s="57" t="s">
        <v>61</v>
      </c>
      <c r="B47" s="31" t="s">
        <v>49</v>
      </c>
      <c r="C47" s="32" t="s">
        <v>93</v>
      </c>
      <c r="D47" s="80">
        <v>240.3</v>
      </c>
      <c r="E47" s="82">
        <v>0</v>
      </c>
      <c r="F47" s="90">
        <f t="shared" si="2"/>
        <v>0</v>
      </c>
      <c r="G47" s="18"/>
    </row>
    <row r="48" spans="1:7" x14ac:dyDescent="0.2">
      <c r="A48" s="58" t="s">
        <v>94</v>
      </c>
      <c r="B48" s="29" t="s">
        <v>49</v>
      </c>
      <c r="C48" s="30" t="s">
        <v>95</v>
      </c>
      <c r="D48" s="81">
        <f>D49+D53</f>
        <v>191.2</v>
      </c>
      <c r="E48" s="81">
        <f t="shared" ref="E48" si="6">E49+E53</f>
        <v>0</v>
      </c>
      <c r="F48" s="90">
        <f t="shared" si="2"/>
        <v>0</v>
      </c>
      <c r="G48" s="18"/>
    </row>
    <row r="49" spans="1:7" ht="22.5" x14ac:dyDescent="0.2">
      <c r="A49" s="58" t="s">
        <v>96</v>
      </c>
      <c r="B49" s="29" t="s">
        <v>49</v>
      </c>
      <c r="C49" s="30" t="s">
        <v>97</v>
      </c>
      <c r="D49" s="81">
        <f t="shared" ref="D49:E51" si="7">D50</f>
        <v>55.2</v>
      </c>
      <c r="E49" s="81">
        <f t="shared" si="7"/>
        <v>0</v>
      </c>
      <c r="F49" s="90">
        <f t="shared" si="2"/>
        <v>0</v>
      </c>
      <c r="G49" s="18"/>
    </row>
    <row r="50" spans="1:7" ht="25.9" customHeight="1" x14ac:dyDescent="0.2">
      <c r="A50" s="57" t="s">
        <v>58</v>
      </c>
      <c r="B50" s="31" t="s">
        <v>49</v>
      </c>
      <c r="C50" s="32" t="s">
        <v>98</v>
      </c>
      <c r="D50" s="80">
        <f t="shared" si="7"/>
        <v>55.2</v>
      </c>
      <c r="E50" s="80">
        <f t="shared" si="7"/>
        <v>0</v>
      </c>
      <c r="F50" s="90">
        <f t="shared" si="2"/>
        <v>0</v>
      </c>
      <c r="G50" s="18"/>
    </row>
    <row r="51" spans="1:7" ht="33.75" x14ac:dyDescent="0.2">
      <c r="A51" s="57" t="s">
        <v>59</v>
      </c>
      <c r="B51" s="31" t="s">
        <v>49</v>
      </c>
      <c r="C51" s="32" t="s">
        <v>99</v>
      </c>
      <c r="D51" s="80">
        <f t="shared" si="7"/>
        <v>55.2</v>
      </c>
      <c r="E51" s="80">
        <f t="shared" si="7"/>
        <v>0</v>
      </c>
      <c r="F51" s="90">
        <f t="shared" si="2"/>
        <v>0</v>
      </c>
      <c r="G51" s="18"/>
    </row>
    <row r="52" spans="1:7" x14ac:dyDescent="0.2">
      <c r="A52" s="57" t="s">
        <v>61</v>
      </c>
      <c r="B52" s="31" t="s">
        <v>49</v>
      </c>
      <c r="C52" s="32" t="s">
        <v>100</v>
      </c>
      <c r="D52" s="80">
        <v>55.2</v>
      </c>
      <c r="E52" s="82">
        <v>0</v>
      </c>
      <c r="F52" s="90">
        <f t="shared" si="2"/>
        <v>0</v>
      </c>
      <c r="G52" s="18"/>
    </row>
    <row r="53" spans="1:7" ht="22.5" x14ac:dyDescent="0.2">
      <c r="A53" s="58" t="s">
        <v>143</v>
      </c>
      <c r="B53" s="29" t="s">
        <v>49</v>
      </c>
      <c r="C53" s="30" t="s">
        <v>144</v>
      </c>
      <c r="D53" s="79">
        <f t="shared" ref="D53:E55" si="8">D54</f>
        <v>136</v>
      </c>
      <c r="E53" s="79">
        <f t="shared" si="8"/>
        <v>0</v>
      </c>
      <c r="F53" s="90">
        <f t="shared" si="2"/>
        <v>0</v>
      </c>
      <c r="G53" s="18"/>
    </row>
    <row r="54" spans="1:7" ht="25.15" customHeight="1" x14ac:dyDescent="0.2">
      <c r="A54" s="57" t="s">
        <v>58</v>
      </c>
      <c r="B54" s="31" t="s">
        <v>49</v>
      </c>
      <c r="C54" s="32" t="s">
        <v>145</v>
      </c>
      <c r="D54" s="79">
        <f t="shared" si="8"/>
        <v>136</v>
      </c>
      <c r="E54" s="79">
        <f t="shared" si="8"/>
        <v>0</v>
      </c>
      <c r="F54" s="90">
        <f t="shared" si="2"/>
        <v>0</v>
      </c>
      <c r="G54" s="18"/>
    </row>
    <row r="55" spans="1:7" ht="33.75" x14ac:dyDescent="0.2">
      <c r="A55" s="57" t="s">
        <v>59</v>
      </c>
      <c r="B55" s="31" t="s">
        <v>49</v>
      </c>
      <c r="C55" s="32" t="s">
        <v>146</v>
      </c>
      <c r="D55" s="79">
        <f t="shared" si="8"/>
        <v>136</v>
      </c>
      <c r="E55" s="79">
        <f t="shared" si="8"/>
        <v>0</v>
      </c>
      <c r="F55" s="90">
        <f t="shared" si="2"/>
        <v>0</v>
      </c>
      <c r="G55" s="18"/>
    </row>
    <row r="56" spans="1:7" x14ac:dyDescent="0.2">
      <c r="A56" s="57" t="s">
        <v>61</v>
      </c>
      <c r="B56" s="31" t="s">
        <v>49</v>
      </c>
      <c r="C56" s="32" t="s">
        <v>147</v>
      </c>
      <c r="D56" s="79">
        <v>136</v>
      </c>
      <c r="E56" s="84">
        <v>0</v>
      </c>
      <c r="F56" s="90">
        <f t="shared" si="2"/>
        <v>0</v>
      </c>
      <c r="G56" s="18"/>
    </row>
    <row r="57" spans="1:7" ht="22.5" x14ac:dyDescent="0.2">
      <c r="A57" s="58" t="s">
        <v>101</v>
      </c>
      <c r="B57" s="29" t="s">
        <v>49</v>
      </c>
      <c r="C57" s="30" t="s">
        <v>102</v>
      </c>
      <c r="D57" s="81">
        <f>D58+D62+D66</f>
        <v>740.30000000000007</v>
      </c>
      <c r="E57" s="81">
        <f t="shared" ref="E57" si="9">E58+E62+E66</f>
        <v>51.1</v>
      </c>
      <c r="F57" s="90">
        <f t="shared" si="2"/>
        <v>6.9026070511954609</v>
      </c>
      <c r="G57" s="18"/>
    </row>
    <row r="58" spans="1:7" ht="15" hidden="1" customHeight="1" outlineLevel="1" x14ac:dyDescent="0.2">
      <c r="A58" s="58" t="s">
        <v>132</v>
      </c>
      <c r="B58" s="29" t="s">
        <v>49</v>
      </c>
      <c r="C58" s="30" t="s">
        <v>133</v>
      </c>
      <c r="D58" s="81">
        <f t="shared" ref="D58:E60" si="10">D59</f>
        <v>0</v>
      </c>
      <c r="E58" s="81">
        <f t="shared" si="10"/>
        <v>0</v>
      </c>
      <c r="F58" s="90" t="e">
        <f t="shared" si="2"/>
        <v>#DIV/0!</v>
      </c>
      <c r="G58" s="18"/>
    </row>
    <row r="59" spans="1:7" ht="33.75" hidden="1" customHeight="1" outlineLevel="1" x14ac:dyDescent="0.2">
      <c r="A59" s="57" t="s">
        <v>129</v>
      </c>
      <c r="B59" s="31" t="s">
        <v>49</v>
      </c>
      <c r="C59" s="32" t="s">
        <v>134</v>
      </c>
      <c r="D59" s="80">
        <f t="shared" si="10"/>
        <v>0</v>
      </c>
      <c r="E59" s="80">
        <f t="shared" si="10"/>
        <v>0</v>
      </c>
      <c r="F59" s="90" t="e">
        <f t="shared" si="2"/>
        <v>#DIV/0!</v>
      </c>
      <c r="G59" s="18"/>
    </row>
    <row r="60" spans="1:7" ht="15" hidden="1" customHeight="1" outlineLevel="1" x14ac:dyDescent="0.2">
      <c r="A60" s="57" t="s">
        <v>130</v>
      </c>
      <c r="B60" s="31" t="s">
        <v>49</v>
      </c>
      <c r="C60" s="32" t="s">
        <v>135</v>
      </c>
      <c r="D60" s="80">
        <f t="shared" si="10"/>
        <v>0</v>
      </c>
      <c r="E60" s="80">
        <f t="shared" si="10"/>
        <v>0</v>
      </c>
      <c r="F60" s="90" t="e">
        <f t="shared" si="2"/>
        <v>#DIV/0!</v>
      </c>
      <c r="G60" s="18"/>
    </row>
    <row r="61" spans="1:7" ht="22.15" hidden="1" customHeight="1" outlineLevel="1" x14ac:dyDescent="0.2">
      <c r="A61" s="57" t="s">
        <v>131</v>
      </c>
      <c r="B61" s="31" t="s">
        <v>49</v>
      </c>
      <c r="C61" s="32" t="s">
        <v>136</v>
      </c>
      <c r="D61" s="80">
        <v>0</v>
      </c>
      <c r="E61" s="82">
        <v>0</v>
      </c>
      <c r="F61" s="90" t="e">
        <f t="shared" si="2"/>
        <v>#DIV/0!</v>
      </c>
      <c r="G61" s="18"/>
    </row>
    <row r="62" spans="1:7" s="48" customFormat="1" ht="22.15" hidden="1" customHeight="1" outlineLevel="1" collapsed="1" x14ac:dyDescent="0.2">
      <c r="A62" s="58" t="s">
        <v>159</v>
      </c>
      <c r="B62" s="29" t="s">
        <v>49</v>
      </c>
      <c r="C62" s="30" t="s">
        <v>160</v>
      </c>
      <c r="D62" s="81">
        <f t="shared" ref="D62:E64" si="11">D63</f>
        <v>0</v>
      </c>
      <c r="E62" s="81">
        <f t="shared" si="11"/>
        <v>0</v>
      </c>
      <c r="F62" s="90" t="e">
        <f t="shared" si="2"/>
        <v>#DIV/0!</v>
      </c>
      <c r="G62" s="18"/>
    </row>
    <row r="63" spans="1:7" ht="22.15" hidden="1" customHeight="1" outlineLevel="1" x14ac:dyDescent="0.2">
      <c r="A63" s="57" t="s">
        <v>58</v>
      </c>
      <c r="B63" s="42" t="s">
        <v>49</v>
      </c>
      <c r="C63" s="50" t="s">
        <v>161</v>
      </c>
      <c r="D63" s="79">
        <f t="shared" si="11"/>
        <v>0</v>
      </c>
      <c r="E63" s="79">
        <f t="shared" si="11"/>
        <v>0</v>
      </c>
      <c r="F63" s="90" t="e">
        <f t="shared" si="2"/>
        <v>#DIV/0!</v>
      </c>
      <c r="G63" s="18"/>
    </row>
    <row r="64" spans="1:7" ht="22.15" hidden="1" customHeight="1" outlineLevel="1" x14ac:dyDescent="0.2">
      <c r="A64" s="57" t="s">
        <v>59</v>
      </c>
      <c r="B64" s="42" t="s">
        <v>49</v>
      </c>
      <c r="C64" s="50" t="s">
        <v>162</v>
      </c>
      <c r="D64" s="79">
        <f t="shared" si="11"/>
        <v>0</v>
      </c>
      <c r="E64" s="79">
        <f t="shared" si="11"/>
        <v>0</v>
      </c>
      <c r="F64" s="90" t="e">
        <f t="shared" si="2"/>
        <v>#DIV/0!</v>
      </c>
      <c r="G64" s="18"/>
    </row>
    <row r="65" spans="1:7" ht="22.15" hidden="1" customHeight="1" outlineLevel="1" x14ac:dyDescent="0.2">
      <c r="A65" s="57" t="s">
        <v>61</v>
      </c>
      <c r="B65" s="42" t="s">
        <v>49</v>
      </c>
      <c r="C65" s="50" t="s">
        <v>163</v>
      </c>
      <c r="D65" s="79">
        <v>0</v>
      </c>
      <c r="E65" s="84">
        <v>0</v>
      </c>
      <c r="F65" s="90" t="e">
        <f t="shared" si="2"/>
        <v>#DIV/0!</v>
      </c>
      <c r="G65" s="18"/>
    </row>
    <row r="66" spans="1:7" collapsed="1" x14ac:dyDescent="0.2">
      <c r="A66" s="58" t="s">
        <v>103</v>
      </c>
      <c r="B66" s="29" t="s">
        <v>49</v>
      </c>
      <c r="C66" s="30" t="s">
        <v>104</v>
      </c>
      <c r="D66" s="81">
        <f t="shared" ref="D66:E67" si="12">D67</f>
        <v>740.30000000000007</v>
      </c>
      <c r="E66" s="81">
        <f t="shared" si="12"/>
        <v>51.1</v>
      </c>
      <c r="F66" s="90">
        <f t="shared" si="2"/>
        <v>6.9026070511954609</v>
      </c>
      <c r="G66" s="18"/>
    </row>
    <row r="67" spans="1:7" ht="24.6" customHeight="1" x14ac:dyDescent="0.2">
      <c r="A67" s="57" t="s">
        <v>58</v>
      </c>
      <c r="B67" s="31" t="s">
        <v>49</v>
      </c>
      <c r="C67" s="32" t="s">
        <v>105</v>
      </c>
      <c r="D67" s="80">
        <f t="shared" si="12"/>
        <v>740.30000000000007</v>
      </c>
      <c r="E67" s="80">
        <f t="shared" si="12"/>
        <v>51.1</v>
      </c>
      <c r="F67" s="90">
        <f t="shared" si="2"/>
        <v>6.9026070511954609</v>
      </c>
      <c r="G67" s="18"/>
    </row>
    <row r="68" spans="1:7" ht="33.75" x14ac:dyDescent="0.2">
      <c r="A68" s="57" t="s">
        <v>59</v>
      </c>
      <c r="B68" s="31" t="s">
        <v>49</v>
      </c>
      <c r="C68" s="32" t="s">
        <v>106</v>
      </c>
      <c r="D68" s="80">
        <f>D69+D70+D71</f>
        <v>740.30000000000007</v>
      </c>
      <c r="E68" s="80">
        <f>E69+E70+E71</f>
        <v>51.1</v>
      </c>
      <c r="F68" s="90">
        <f t="shared" si="2"/>
        <v>6.9026070511954609</v>
      </c>
      <c r="G68" s="18"/>
    </row>
    <row r="69" spans="1:7" ht="33.75" x14ac:dyDescent="0.2">
      <c r="A69" s="57" t="s">
        <v>187</v>
      </c>
      <c r="B69" s="31" t="s">
        <v>49</v>
      </c>
      <c r="C69" s="32" t="s">
        <v>188</v>
      </c>
      <c r="D69" s="80">
        <v>30</v>
      </c>
      <c r="E69" s="82">
        <v>0</v>
      </c>
      <c r="F69" s="90">
        <f t="shared" si="2"/>
        <v>0</v>
      </c>
      <c r="G69" s="18"/>
    </row>
    <row r="70" spans="1:7" x14ac:dyDescent="0.2">
      <c r="A70" s="57" t="s">
        <v>61</v>
      </c>
      <c r="B70" s="31" t="s">
        <v>49</v>
      </c>
      <c r="C70" s="32" t="s">
        <v>107</v>
      </c>
      <c r="D70" s="80">
        <v>582.20000000000005</v>
      </c>
      <c r="E70" s="82">
        <v>20</v>
      </c>
      <c r="F70" s="90">
        <f t="shared" si="2"/>
        <v>3.435245620061834</v>
      </c>
      <c r="G70" s="18"/>
    </row>
    <row r="71" spans="1:7" x14ac:dyDescent="0.2">
      <c r="A71" s="57" t="s">
        <v>152</v>
      </c>
      <c r="B71" s="42" t="s">
        <v>49</v>
      </c>
      <c r="C71" s="32" t="s">
        <v>164</v>
      </c>
      <c r="D71" s="79">
        <v>128.1</v>
      </c>
      <c r="E71" s="84">
        <v>31.1</v>
      </c>
      <c r="F71" s="90">
        <f t="shared" si="2"/>
        <v>24.277907884465261</v>
      </c>
      <c r="G71" s="18"/>
    </row>
    <row r="72" spans="1:7" ht="45" x14ac:dyDescent="0.2">
      <c r="A72" s="58" t="s">
        <v>108</v>
      </c>
      <c r="B72" s="29" t="s">
        <v>49</v>
      </c>
      <c r="C72" s="30" t="s">
        <v>109</v>
      </c>
      <c r="D72" s="81">
        <f>D73</f>
        <v>605.5</v>
      </c>
      <c r="E72" s="81">
        <f t="shared" ref="E72" si="13">E73</f>
        <v>506</v>
      </c>
      <c r="F72" s="90">
        <f t="shared" si="2"/>
        <v>83.567299752270856</v>
      </c>
      <c r="G72" s="18"/>
    </row>
    <row r="73" spans="1:7" ht="9" hidden="1" customHeight="1" thickBot="1" x14ac:dyDescent="0.2">
      <c r="A73" s="58" t="s">
        <v>111</v>
      </c>
      <c r="B73" s="29" t="s">
        <v>49</v>
      </c>
      <c r="C73" s="30" t="s">
        <v>112</v>
      </c>
      <c r="D73" s="81">
        <f>D75</f>
        <v>605.5</v>
      </c>
      <c r="E73" s="81">
        <f>E75</f>
        <v>506</v>
      </c>
      <c r="F73" s="90">
        <f t="shared" si="2"/>
        <v>83.567299752270856</v>
      </c>
      <c r="G73" s="18"/>
    </row>
    <row r="74" spans="1:7" x14ac:dyDescent="0.2">
      <c r="A74" s="57" t="s">
        <v>110</v>
      </c>
      <c r="B74" s="31" t="s">
        <v>49</v>
      </c>
      <c r="C74" s="32" t="s">
        <v>113</v>
      </c>
      <c r="D74" s="80">
        <v>15000</v>
      </c>
      <c r="E74" s="82">
        <v>15000</v>
      </c>
      <c r="F74" s="90">
        <f t="shared" si="2"/>
        <v>100</v>
      </c>
      <c r="G74" s="18"/>
    </row>
    <row r="75" spans="1:7" ht="15.75" thickBot="1" x14ac:dyDescent="0.25">
      <c r="A75" s="57" t="s">
        <v>41</v>
      </c>
      <c r="B75" s="31" t="s">
        <v>49</v>
      </c>
      <c r="C75" s="32" t="s">
        <v>114</v>
      </c>
      <c r="D75" s="80">
        <v>605.5</v>
      </c>
      <c r="E75" s="82">
        <v>506</v>
      </c>
      <c r="F75" s="90">
        <f t="shared" si="2"/>
        <v>83.567299752270856</v>
      </c>
      <c r="G75" s="18"/>
    </row>
    <row r="76" spans="1:7" ht="23.25" thickBot="1" x14ac:dyDescent="0.25">
      <c r="A76" s="59" t="s">
        <v>115</v>
      </c>
      <c r="B76" s="33" t="s">
        <v>116</v>
      </c>
      <c r="C76" s="34" t="s">
        <v>50</v>
      </c>
      <c r="D76" s="85">
        <f>[1]Доходы!D19-[1]Расходы!D13</f>
        <v>-338</v>
      </c>
      <c r="E76" s="85">
        <f>[1]Доходы!E19-[1]Расходы!E13</f>
        <v>318.09999999999991</v>
      </c>
      <c r="F76" s="91" t="s">
        <v>117</v>
      </c>
    </row>
  </sheetData>
  <mergeCells count="8">
    <mergeCell ref="G4:G6"/>
    <mergeCell ref="C4:C9"/>
    <mergeCell ref="A2:D2"/>
    <mergeCell ref="A4:A11"/>
    <mergeCell ref="B4:B11"/>
    <mergeCell ref="D4:D11"/>
    <mergeCell ref="E4:E9"/>
    <mergeCell ref="F4:F9"/>
  </mergeCells>
  <pageMargins left="0.9055118110236221" right="0.31496062992125984" top="0.31496062992125984" bottom="0.31496062992125984" header="0.31496062992125984" footer="0.31496062992125984"/>
  <pageSetup paperSize="9" scale="95" fitToHeight="0" orientation="portrait" r:id="rId1"/>
  <rowBreaks count="1" manualBreakCount="1">
    <brk id="38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Доходы!Заголовки_для_печати</vt:lpstr>
      <vt:lpstr>Расходы!Заголовки_для_печати</vt:lpstr>
      <vt:lpstr>Расходы!Область_печати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О.В.</dc:creator>
  <cp:lastModifiedBy>Баснин</cp:lastModifiedBy>
  <cp:lastPrinted>2023-04-05T03:53:12Z</cp:lastPrinted>
  <dcterms:created xsi:type="dcterms:W3CDTF">2018-10-04T07:43:29Z</dcterms:created>
  <dcterms:modified xsi:type="dcterms:W3CDTF">2024-05-13T04:51:04Z</dcterms:modified>
</cp:coreProperties>
</file>